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etitia\Documents\BDD\Quartiles\Calculette LEC\"/>
    </mc:Choice>
  </mc:AlternateContent>
  <xr:revisionPtr revIDLastSave="0" documentId="13_ncr:1_{59E5A5C7-13D3-458D-8886-554C976E3450}" xr6:coauthVersionLast="47" xr6:coauthVersionMax="47" xr10:uidLastSave="{00000000-0000-0000-0000-000000000000}"/>
  <bookViews>
    <workbookView xWindow="-120" yWindow="-120" windowWidth="29040" windowHeight="17520" xr2:uid="{CF6864FA-75E3-461E-AF9B-082493AE66E5}"/>
  </bookViews>
  <sheets>
    <sheet name="Calculette du quartile 2026" sheetId="2" r:id="rId1"/>
    <sheet name="Quartiles_2026" sheetId="5" state="hidden" r:id="rId2"/>
    <sheet name="Listes déroulantes" sheetId="4" state="hidden" r:id="rId3"/>
  </sheets>
  <definedNames>
    <definedName name="Liste_departements">'Listes déroulantes'!$L$3</definedName>
    <definedName name="Liste_EPCI">'Listes déroulantes'!$M$3:$M$428</definedName>
    <definedName name="Liste_regions">'Listes déroulantes'!$K$3:$K$21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2" l="1" a="1"/>
  <c r="F41" i="2" s="1"/>
  <c r="E41" i="2" a="1"/>
  <c r="E41" i="2" s="1"/>
  <c r="F40" i="2" a="1"/>
  <c r="F40" i="2" s="1"/>
  <c r="E40" i="2" a="1"/>
  <c r="E40" i="2" s="1"/>
  <c r="F39" i="2" a="1"/>
  <c r="F39" i="2" s="1"/>
  <c r="E39" i="2" a="1"/>
  <c r="E39" i="2" s="1"/>
  <c r="K3" i="4" a="1"/>
  <c r="K3" i="4" s="1"/>
  <c r="O463" i="5"/>
  <c r="N463" i="5"/>
  <c r="M463" i="5"/>
  <c r="L463" i="5"/>
  <c r="K463" i="5"/>
  <c r="B463" i="5"/>
  <c r="O462" i="5"/>
  <c r="N462" i="5"/>
  <c r="M462" i="5"/>
  <c r="L462" i="5"/>
  <c r="K462" i="5"/>
  <c r="B462" i="5"/>
  <c r="O461" i="5"/>
  <c r="N461" i="5"/>
  <c r="M461" i="5"/>
  <c r="L461" i="5"/>
  <c r="K461" i="5"/>
  <c r="B461" i="5"/>
  <c r="O460" i="5"/>
  <c r="N460" i="5"/>
  <c r="M460" i="5"/>
  <c r="L460" i="5"/>
  <c r="K460" i="5"/>
  <c r="B460" i="5"/>
  <c r="O459" i="5"/>
  <c r="N459" i="5"/>
  <c r="M459" i="5"/>
  <c r="L459" i="5"/>
  <c r="K459" i="5"/>
  <c r="B459" i="5"/>
  <c r="O458" i="5"/>
  <c r="N458" i="5"/>
  <c r="M458" i="5"/>
  <c r="L458" i="5"/>
  <c r="K458" i="5"/>
  <c r="B458" i="5"/>
  <c r="O457" i="5"/>
  <c r="N457" i="5"/>
  <c r="M457" i="5"/>
  <c r="L457" i="5"/>
  <c r="K457" i="5"/>
  <c r="B457" i="5"/>
  <c r="O456" i="5"/>
  <c r="N456" i="5"/>
  <c r="M456" i="5"/>
  <c r="L456" i="5"/>
  <c r="K456" i="5"/>
  <c r="B456" i="5"/>
  <c r="O455" i="5"/>
  <c r="N455" i="5"/>
  <c r="M455" i="5"/>
  <c r="L455" i="5"/>
  <c r="K455" i="5"/>
  <c r="B455" i="5"/>
  <c r="O454" i="5"/>
  <c r="N454" i="5"/>
  <c r="M454" i="5"/>
  <c r="L454" i="5"/>
  <c r="K454" i="5"/>
  <c r="B454" i="5"/>
  <c r="O453" i="5"/>
  <c r="N453" i="5"/>
  <c r="M453" i="5"/>
  <c r="L453" i="5"/>
  <c r="K453" i="5"/>
  <c r="B453" i="5"/>
  <c r="O452" i="5"/>
  <c r="N452" i="5"/>
  <c r="M452" i="5"/>
  <c r="L452" i="5"/>
  <c r="K452" i="5"/>
  <c r="B452" i="5"/>
  <c r="O451" i="5"/>
  <c r="N451" i="5"/>
  <c r="M451" i="5"/>
  <c r="L451" i="5"/>
  <c r="K451" i="5"/>
  <c r="B451" i="5"/>
  <c r="O450" i="5"/>
  <c r="N450" i="5"/>
  <c r="M450" i="5"/>
  <c r="L450" i="5"/>
  <c r="K450" i="5"/>
  <c r="B450" i="5"/>
  <c r="O449" i="5"/>
  <c r="N449" i="5"/>
  <c r="M449" i="5"/>
  <c r="L449" i="5"/>
  <c r="K449" i="5"/>
  <c r="B449" i="5"/>
  <c r="O448" i="5"/>
  <c r="N448" i="5"/>
  <c r="M448" i="5"/>
  <c r="L448" i="5"/>
  <c r="K448" i="5"/>
  <c r="B448" i="5"/>
  <c r="O447" i="5"/>
  <c r="N447" i="5"/>
  <c r="M447" i="5"/>
  <c r="L447" i="5"/>
  <c r="K447" i="5"/>
  <c r="B447" i="5"/>
  <c r="O446" i="5"/>
  <c r="N446" i="5"/>
  <c r="M446" i="5"/>
  <c r="L446" i="5"/>
  <c r="K446" i="5"/>
  <c r="B446" i="5"/>
  <c r="O445" i="5"/>
  <c r="N445" i="5"/>
  <c r="M445" i="5"/>
  <c r="L445" i="5"/>
  <c r="K445" i="5"/>
  <c r="B445" i="5"/>
  <c r="O444" i="5"/>
  <c r="N444" i="5"/>
  <c r="M444" i="5"/>
  <c r="L444" i="5"/>
  <c r="K444" i="5"/>
  <c r="B444" i="5"/>
  <c r="O443" i="5"/>
  <c r="N443" i="5"/>
  <c r="M443" i="5"/>
  <c r="L443" i="5"/>
  <c r="K443" i="5"/>
  <c r="B443" i="5"/>
  <c r="O442" i="5"/>
  <c r="N442" i="5"/>
  <c r="M442" i="5"/>
  <c r="L442" i="5"/>
  <c r="K442" i="5"/>
  <c r="B442" i="5"/>
  <c r="O441" i="5"/>
  <c r="N441" i="5"/>
  <c r="M441" i="5"/>
  <c r="L441" i="5"/>
  <c r="K441" i="5"/>
  <c r="B441" i="5"/>
  <c r="O440" i="5"/>
  <c r="N440" i="5"/>
  <c r="M440" i="5"/>
  <c r="L440" i="5"/>
  <c r="K440" i="5"/>
  <c r="B440" i="5"/>
  <c r="O439" i="5"/>
  <c r="N439" i="5"/>
  <c r="M439" i="5"/>
  <c r="L439" i="5"/>
  <c r="K439" i="5"/>
  <c r="B439" i="5"/>
  <c r="O438" i="5"/>
  <c r="N438" i="5"/>
  <c r="M438" i="5"/>
  <c r="L438" i="5"/>
  <c r="K438" i="5"/>
  <c r="B438" i="5"/>
  <c r="O437" i="5"/>
  <c r="N437" i="5"/>
  <c r="M437" i="5"/>
  <c r="L437" i="5"/>
  <c r="K437" i="5"/>
  <c r="B437" i="5"/>
  <c r="O436" i="5"/>
  <c r="N436" i="5"/>
  <c r="M436" i="5"/>
  <c r="L436" i="5"/>
  <c r="K436" i="5"/>
  <c r="B436" i="5"/>
  <c r="O435" i="5"/>
  <c r="N435" i="5"/>
  <c r="M435" i="5"/>
  <c r="L435" i="5"/>
  <c r="K435" i="5"/>
  <c r="B435" i="5"/>
  <c r="O434" i="5"/>
  <c r="N434" i="5"/>
  <c r="M434" i="5"/>
  <c r="L434" i="5"/>
  <c r="K434" i="5"/>
  <c r="B434" i="5"/>
  <c r="O433" i="5"/>
  <c r="N433" i="5"/>
  <c r="M433" i="5"/>
  <c r="L433" i="5"/>
  <c r="K433" i="5"/>
  <c r="B433" i="5"/>
  <c r="O432" i="5"/>
  <c r="N432" i="5"/>
  <c r="M432" i="5"/>
  <c r="L432" i="5"/>
  <c r="K432" i="5"/>
  <c r="B432" i="5"/>
  <c r="O431" i="5"/>
  <c r="N431" i="5"/>
  <c r="M431" i="5"/>
  <c r="L431" i="5"/>
  <c r="K431" i="5"/>
  <c r="B431" i="5"/>
  <c r="O430" i="5"/>
  <c r="N430" i="5"/>
  <c r="M430" i="5"/>
  <c r="L430" i="5"/>
  <c r="K430" i="5"/>
  <c r="B430" i="5"/>
  <c r="O429" i="5"/>
  <c r="N429" i="5"/>
  <c r="M429" i="5"/>
  <c r="L429" i="5"/>
  <c r="K429" i="5"/>
  <c r="B429" i="5"/>
  <c r="O428" i="5"/>
  <c r="N428" i="5"/>
  <c r="M428" i="5"/>
  <c r="L428" i="5"/>
  <c r="K428" i="5"/>
  <c r="B428" i="5"/>
  <c r="O427" i="5"/>
  <c r="N427" i="5"/>
  <c r="M427" i="5"/>
  <c r="L427" i="5"/>
  <c r="K427" i="5"/>
  <c r="B427" i="5"/>
  <c r="O426" i="5"/>
  <c r="N426" i="5"/>
  <c r="M426" i="5"/>
  <c r="L426" i="5"/>
  <c r="K426" i="5"/>
  <c r="B426" i="5"/>
  <c r="O425" i="5"/>
  <c r="N425" i="5"/>
  <c r="M425" i="5"/>
  <c r="L425" i="5"/>
  <c r="K425" i="5"/>
  <c r="B425" i="5"/>
  <c r="O424" i="5"/>
  <c r="N424" i="5"/>
  <c r="M424" i="5"/>
  <c r="L424" i="5"/>
  <c r="K424" i="5"/>
  <c r="B424" i="5"/>
  <c r="O423" i="5"/>
  <c r="N423" i="5"/>
  <c r="M423" i="5"/>
  <c r="L423" i="5"/>
  <c r="K423" i="5"/>
  <c r="B423" i="5"/>
  <c r="O422" i="5"/>
  <c r="N422" i="5"/>
  <c r="M422" i="5"/>
  <c r="L422" i="5"/>
  <c r="K422" i="5"/>
  <c r="B422" i="5"/>
  <c r="O421" i="5"/>
  <c r="N421" i="5"/>
  <c r="M421" i="5"/>
  <c r="L421" i="5"/>
  <c r="K421" i="5"/>
  <c r="B421" i="5"/>
  <c r="O420" i="5"/>
  <c r="N420" i="5"/>
  <c r="M420" i="5"/>
  <c r="L420" i="5"/>
  <c r="K420" i="5"/>
  <c r="B420" i="5"/>
  <c r="O419" i="5"/>
  <c r="N419" i="5"/>
  <c r="M419" i="5"/>
  <c r="L419" i="5"/>
  <c r="K419" i="5"/>
  <c r="B419" i="5"/>
  <c r="O418" i="5"/>
  <c r="N418" i="5"/>
  <c r="M418" i="5"/>
  <c r="L418" i="5"/>
  <c r="K418" i="5"/>
  <c r="B418" i="5"/>
  <c r="O417" i="5"/>
  <c r="N417" i="5"/>
  <c r="M417" i="5"/>
  <c r="L417" i="5"/>
  <c r="K417" i="5"/>
  <c r="B417" i="5"/>
  <c r="O416" i="5"/>
  <c r="N416" i="5"/>
  <c r="M416" i="5"/>
  <c r="L416" i="5"/>
  <c r="K416" i="5"/>
  <c r="B416" i="5"/>
  <c r="O415" i="5"/>
  <c r="N415" i="5"/>
  <c r="M415" i="5"/>
  <c r="L415" i="5"/>
  <c r="K415" i="5"/>
  <c r="B415" i="5"/>
  <c r="O414" i="5"/>
  <c r="N414" i="5"/>
  <c r="M414" i="5"/>
  <c r="L414" i="5"/>
  <c r="K414" i="5"/>
  <c r="B414" i="5"/>
  <c r="O413" i="5"/>
  <c r="N413" i="5"/>
  <c r="M413" i="5"/>
  <c r="L413" i="5"/>
  <c r="K413" i="5"/>
  <c r="B413" i="5"/>
  <c r="O412" i="5"/>
  <c r="N412" i="5"/>
  <c r="M412" i="5"/>
  <c r="L412" i="5"/>
  <c r="K412" i="5"/>
  <c r="B412" i="5"/>
  <c r="O411" i="5"/>
  <c r="N411" i="5"/>
  <c r="M411" i="5"/>
  <c r="L411" i="5"/>
  <c r="K411" i="5"/>
  <c r="B411" i="5"/>
  <c r="O410" i="5"/>
  <c r="N410" i="5"/>
  <c r="M410" i="5"/>
  <c r="L410" i="5"/>
  <c r="K410" i="5"/>
  <c r="B410" i="5"/>
  <c r="O409" i="5"/>
  <c r="N409" i="5"/>
  <c r="M409" i="5"/>
  <c r="L409" i="5"/>
  <c r="K409" i="5"/>
  <c r="B409" i="5"/>
  <c r="O408" i="5"/>
  <c r="N408" i="5"/>
  <c r="M408" i="5"/>
  <c r="L408" i="5"/>
  <c r="K408" i="5"/>
  <c r="B408" i="5"/>
  <c r="O407" i="5"/>
  <c r="N407" i="5"/>
  <c r="M407" i="5"/>
  <c r="L407" i="5"/>
  <c r="K407" i="5"/>
  <c r="B407" i="5"/>
  <c r="O406" i="5"/>
  <c r="N406" i="5"/>
  <c r="M406" i="5"/>
  <c r="L406" i="5"/>
  <c r="K406" i="5"/>
  <c r="B406" i="5"/>
  <c r="O405" i="5"/>
  <c r="N405" i="5"/>
  <c r="M405" i="5"/>
  <c r="L405" i="5"/>
  <c r="K405" i="5"/>
  <c r="B405" i="5"/>
  <c r="O404" i="5"/>
  <c r="N404" i="5"/>
  <c r="M404" i="5"/>
  <c r="L404" i="5"/>
  <c r="K404" i="5"/>
  <c r="B404" i="5"/>
  <c r="O403" i="5"/>
  <c r="N403" i="5"/>
  <c r="M403" i="5"/>
  <c r="L403" i="5"/>
  <c r="K403" i="5"/>
  <c r="B403" i="5"/>
  <c r="O402" i="5"/>
  <c r="N402" i="5"/>
  <c r="M402" i="5"/>
  <c r="L402" i="5"/>
  <c r="K402" i="5"/>
  <c r="B402" i="5"/>
  <c r="O401" i="5"/>
  <c r="N401" i="5"/>
  <c r="M401" i="5"/>
  <c r="L401" i="5"/>
  <c r="K401" i="5"/>
  <c r="B401" i="5"/>
  <c r="O400" i="5"/>
  <c r="N400" i="5"/>
  <c r="M400" i="5"/>
  <c r="L400" i="5"/>
  <c r="K400" i="5"/>
  <c r="B400" i="5"/>
  <c r="O399" i="5"/>
  <c r="N399" i="5"/>
  <c r="M399" i="5"/>
  <c r="L399" i="5"/>
  <c r="K399" i="5"/>
  <c r="B399" i="5"/>
  <c r="O398" i="5"/>
  <c r="N398" i="5"/>
  <c r="M398" i="5"/>
  <c r="L398" i="5"/>
  <c r="K398" i="5"/>
  <c r="B398" i="5"/>
  <c r="O397" i="5"/>
  <c r="N397" i="5"/>
  <c r="M397" i="5"/>
  <c r="L397" i="5"/>
  <c r="K397" i="5"/>
  <c r="B397" i="5"/>
  <c r="O396" i="5"/>
  <c r="N396" i="5"/>
  <c r="M396" i="5"/>
  <c r="L396" i="5"/>
  <c r="K396" i="5"/>
  <c r="B396" i="5"/>
  <c r="O395" i="5"/>
  <c r="N395" i="5"/>
  <c r="M395" i="5"/>
  <c r="L395" i="5"/>
  <c r="K395" i="5"/>
  <c r="B395" i="5"/>
  <c r="O394" i="5"/>
  <c r="N394" i="5"/>
  <c r="M394" i="5"/>
  <c r="L394" i="5"/>
  <c r="K394" i="5"/>
  <c r="B394" i="5"/>
  <c r="O393" i="5"/>
  <c r="N393" i="5"/>
  <c r="M393" i="5"/>
  <c r="L393" i="5"/>
  <c r="K393" i="5"/>
  <c r="B393" i="5"/>
  <c r="O392" i="5"/>
  <c r="N392" i="5"/>
  <c r="M392" i="5"/>
  <c r="L392" i="5"/>
  <c r="K392" i="5"/>
  <c r="B392" i="5"/>
  <c r="O391" i="5"/>
  <c r="N391" i="5"/>
  <c r="M391" i="5"/>
  <c r="L391" i="5"/>
  <c r="K391" i="5"/>
  <c r="B391" i="5"/>
  <c r="O390" i="5"/>
  <c r="N390" i="5"/>
  <c r="M390" i="5"/>
  <c r="L390" i="5"/>
  <c r="K390" i="5"/>
  <c r="B390" i="5"/>
  <c r="O389" i="5"/>
  <c r="N389" i="5"/>
  <c r="M389" i="5"/>
  <c r="L389" i="5"/>
  <c r="K389" i="5"/>
  <c r="B389" i="5"/>
  <c r="O388" i="5"/>
  <c r="N388" i="5"/>
  <c r="M388" i="5"/>
  <c r="L388" i="5"/>
  <c r="K388" i="5"/>
  <c r="B388" i="5"/>
  <c r="O387" i="5"/>
  <c r="N387" i="5"/>
  <c r="M387" i="5"/>
  <c r="L387" i="5"/>
  <c r="K387" i="5"/>
  <c r="B387" i="5"/>
  <c r="O386" i="5"/>
  <c r="N386" i="5"/>
  <c r="M386" i="5"/>
  <c r="L386" i="5"/>
  <c r="K386" i="5"/>
  <c r="B386" i="5"/>
  <c r="O385" i="5"/>
  <c r="N385" i="5"/>
  <c r="M385" i="5"/>
  <c r="L385" i="5"/>
  <c r="K385" i="5"/>
  <c r="B385" i="5"/>
  <c r="O384" i="5"/>
  <c r="N384" i="5"/>
  <c r="M384" i="5"/>
  <c r="L384" i="5"/>
  <c r="K384" i="5"/>
  <c r="B384" i="5"/>
  <c r="O383" i="5"/>
  <c r="N383" i="5"/>
  <c r="M383" i="5"/>
  <c r="L383" i="5"/>
  <c r="K383" i="5"/>
  <c r="B383" i="5"/>
  <c r="O382" i="5"/>
  <c r="N382" i="5"/>
  <c r="M382" i="5"/>
  <c r="L382" i="5"/>
  <c r="K382" i="5"/>
  <c r="B382" i="5"/>
  <c r="O381" i="5"/>
  <c r="N381" i="5"/>
  <c r="M381" i="5"/>
  <c r="L381" i="5"/>
  <c r="K381" i="5"/>
  <c r="B381" i="5"/>
  <c r="O380" i="5"/>
  <c r="N380" i="5"/>
  <c r="M380" i="5"/>
  <c r="L380" i="5"/>
  <c r="K380" i="5"/>
  <c r="B380" i="5"/>
  <c r="O379" i="5"/>
  <c r="N379" i="5"/>
  <c r="M379" i="5"/>
  <c r="L379" i="5"/>
  <c r="K379" i="5"/>
  <c r="B379" i="5"/>
  <c r="O378" i="5"/>
  <c r="N378" i="5"/>
  <c r="M378" i="5"/>
  <c r="L378" i="5"/>
  <c r="K378" i="5"/>
  <c r="B378" i="5"/>
  <c r="O377" i="5"/>
  <c r="N377" i="5"/>
  <c r="M377" i="5"/>
  <c r="L377" i="5"/>
  <c r="K377" i="5"/>
  <c r="B377" i="5"/>
  <c r="O376" i="5"/>
  <c r="N376" i="5"/>
  <c r="M376" i="5"/>
  <c r="L376" i="5"/>
  <c r="K376" i="5"/>
  <c r="B376" i="5"/>
  <c r="O375" i="5"/>
  <c r="N375" i="5"/>
  <c r="M375" i="5"/>
  <c r="L375" i="5"/>
  <c r="K375" i="5"/>
  <c r="B375" i="5"/>
  <c r="O374" i="5"/>
  <c r="N374" i="5"/>
  <c r="M374" i="5"/>
  <c r="L374" i="5"/>
  <c r="K374" i="5"/>
  <c r="B374" i="5"/>
  <c r="O373" i="5"/>
  <c r="N373" i="5"/>
  <c r="M373" i="5"/>
  <c r="L373" i="5"/>
  <c r="K373" i="5"/>
  <c r="B373" i="5"/>
  <c r="O372" i="5"/>
  <c r="N372" i="5"/>
  <c r="M372" i="5"/>
  <c r="L372" i="5"/>
  <c r="K372" i="5"/>
  <c r="B372" i="5"/>
  <c r="O371" i="5"/>
  <c r="N371" i="5"/>
  <c r="M371" i="5"/>
  <c r="L371" i="5"/>
  <c r="K371" i="5"/>
  <c r="B371" i="5"/>
  <c r="O370" i="5"/>
  <c r="N370" i="5"/>
  <c r="M370" i="5"/>
  <c r="L370" i="5"/>
  <c r="K370" i="5"/>
  <c r="B370" i="5"/>
  <c r="O369" i="5"/>
  <c r="N369" i="5"/>
  <c r="M369" i="5"/>
  <c r="L369" i="5"/>
  <c r="K369" i="5"/>
  <c r="B369" i="5"/>
  <c r="O368" i="5"/>
  <c r="N368" i="5"/>
  <c r="M368" i="5"/>
  <c r="L368" i="5"/>
  <c r="K368" i="5"/>
  <c r="B368" i="5"/>
  <c r="O367" i="5"/>
  <c r="N367" i="5"/>
  <c r="M367" i="5"/>
  <c r="L367" i="5"/>
  <c r="K367" i="5"/>
  <c r="B367" i="5"/>
  <c r="O366" i="5"/>
  <c r="N366" i="5"/>
  <c r="M366" i="5"/>
  <c r="L366" i="5"/>
  <c r="K366" i="5"/>
  <c r="B366" i="5"/>
  <c r="O365" i="5"/>
  <c r="N365" i="5"/>
  <c r="M365" i="5"/>
  <c r="L365" i="5"/>
  <c r="K365" i="5"/>
  <c r="B365" i="5"/>
  <c r="O364" i="5"/>
  <c r="N364" i="5"/>
  <c r="M364" i="5"/>
  <c r="L364" i="5"/>
  <c r="K364" i="5"/>
  <c r="B364" i="5"/>
  <c r="O363" i="5"/>
  <c r="N363" i="5"/>
  <c r="M363" i="5"/>
  <c r="L363" i="5"/>
  <c r="K363" i="5"/>
  <c r="B363" i="5"/>
  <c r="O362" i="5"/>
  <c r="N362" i="5"/>
  <c r="M362" i="5"/>
  <c r="L362" i="5"/>
  <c r="K362" i="5"/>
  <c r="B362" i="5"/>
  <c r="O361" i="5"/>
  <c r="N361" i="5"/>
  <c r="M361" i="5"/>
  <c r="L361" i="5"/>
  <c r="K361" i="5"/>
  <c r="B361" i="5"/>
  <c r="O360" i="5"/>
  <c r="N360" i="5"/>
  <c r="M360" i="5"/>
  <c r="L360" i="5"/>
  <c r="K360" i="5"/>
  <c r="B360" i="5"/>
  <c r="O359" i="5"/>
  <c r="N359" i="5"/>
  <c r="M359" i="5"/>
  <c r="L359" i="5"/>
  <c r="K359" i="5"/>
  <c r="B359" i="5"/>
  <c r="O358" i="5"/>
  <c r="N358" i="5"/>
  <c r="M358" i="5"/>
  <c r="L358" i="5"/>
  <c r="K358" i="5"/>
  <c r="B358" i="5"/>
  <c r="O357" i="5"/>
  <c r="N357" i="5"/>
  <c r="M357" i="5"/>
  <c r="L357" i="5"/>
  <c r="K357" i="5"/>
  <c r="B357" i="5"/>
  <c r="O356" i="5"/>
  <c r="N356" i="5"/>
  <c r="M356" i="5"/>
  <c r="L356" i="5"/>
  <c r="K356" i="5"/>
  <c r="B356" i="5"/>
  <c r="O355" i="5"/>
  <c r="N355" i="5"/>
  <c r="M355" i="5"/>
  <c r="L355" i="5"/>
  <c r="K355" i="5"/>
  <c r="B355" i="5"/>
  <c r="O354" i="5"/>
  <c r="N354" i="5"/>
  <c r="M354" i="5"/>
  <c r="L354" i="5"/>
  <c r="K354" i="5"/>
  <c r="B354" i="5"/>
  <c r="O353" i="5"/>
  <c r="N353" i="5"/>
  <c r="M353" i="5"/>
  <c r="L353" i="5"/>
  <c r="K353" i="5"/>
  <c r="B353" i="5"/>
  <c r="O352" i="5"/>
  <c r="N352" i="5"/>
  <c r="M352" i="5"/>
  <c r="L352" i="5"/>
  <c r="K352" i="5"/>
  <c r="B352" i="5"/>
  <c r="O351" i="5"/>
  <c r="N351" i="5"/>
  <c r="M351" i="5"/>
  <c r="L351" i="5"/>
  <c r="K351" i="5"/>
  <c r="B351" i="5"/>
  <c r="O350" i="5"/>
  <c r="N350" i="5"/>
  <c r="M350" i="5"/>
  <c r="L350" i="5"/>
  <c r="K350" i="5"/>
  <c r="B350" i="5"/>
  <c r="O349" i="5"/>
  <c r="N349" i="5"/>
  <c r="M349" i="5"/>
  <c r="L349" i="5"/>
  <c r="K349" i="5"/>
  <c r="B349" i="5"/>
  <c r="O348" i="5"/>
  <c r="N348" i="5"/>
  <c r="M348" i="5"/>
  <c r="L348" i="5"/>
  <c r="K348" i="5"/>
  <c r="B348" i="5"/>
  <c r="O347" i="5"/>
  <c r="N347" i="5"/>
  <c r="M347" i="5"/>
  <c r="L347" i="5"/>
  <c r="K347" i="5"/>
  <c r="B347" i="5"/>
  <c r="O346" i="5"/>
  <c r="N346" i="5"/>
  <c r="M346" i="5"/>
  <c r="L346" i="5"/>
  <c r="K346" i="5"/>
  <c r="B346" i="5"/>
  <c r="O345" i="5"/>
  <c r="N345" i="5"/>
  <c r="M345" i="5"/>
  <c r="L345" i="5"/>
  <c r="K345" i="5"/>
  <c r="B345" i="5"/>
  <c r="O344" i="5"/>
  <c r="N344" i="5"/>
  <c r="M344" i="5"/>
  <c r="L344" i="5"/>
  <c r="K344" i="5"/>
  <c r="B344" i="5"/>
  <c r="O343" i="5"/>
  <c r="N343" i="5"/>
  <c r="M343" i="5"/>
  <c r="L343" i="5"/>
  <c r="K343" i="5"/>
  <c r="B343" i="5"/>
  <c r="O342" i="5"/>
  <c r="N342" i="5"/>
  <c r="M342" i="5"/>
  <c r="L342" i="5"/>
  <c r="K342" i="5"/>
  <c r="B342" i="5"/>
  <c r="O341" i="5"/>
  <c r="N341" i="5"/>
  <c r="M341" i="5"/>
  <c r="L341" i="5"/>
  <c r="K341" i="5"/>
  <c r="B341" i="5"/>
  <c r="O340" i="5"/>
  <c r="N340" i="5"/>
  <c r="M340" i="5"/>
  <c r="L340" i="5"/>
  <c r="K340" i="5"/>
  <c r="B340" i="5"/>
  <c r="O339" i="5"/>
  <c r="N339" i="5"/>
  <c r="M339" i="5"/>
  <c r="L339" i="5"/>
  <c r="K339" i="5"/>
  <c r="B339" i="5"/>
  <c r="O338" i="5"/>
  <c r="N338" i="5"/>
  <c r="M338" i="5"/>
  <c r="L338" i="5"/>
  <c r="K338" i="5"/>
  <c r="B338" i="5"/>
  <c r="O337" i="5"/>
  <c r="N337" i="5"/>
  <c r="M337" i="5"/>
  <c r="L337" i="5"/>
  <c r="K337" i="5"/>
  <c r="B337" i="5"/>
  <c r="O336" i="5"/>
  <c r="N336" i="5"/>
  <c r="M336" i="5"/>
  <c r="L336" i="5"/>
  <c r="K336" i="5"/>
  <c r="B336" i="5"/>
  <c r="O335" i="5"/>
  <c r="N335" i="5"/>
  <c r="M335" i="5"/>
  <c r="L335" i="5"/>
  <c r="K335" i="5"/>
  <c r="B335" i="5"/>
  <c r="O334" i="5"/>
  <c r="N334" i="5"/>
  <c r="M334" i="5"/>
  <c r="L334" i="5"/>
  <c r="K334" i="5"/>
  <c r="B334" i="5"/>
  <c r="O333" i="5"/>
  <c r="N333" i="5"/>
  <c r="M333" i="5"/>
  <c r="L333" i="5"/>
  <c r="K333" i="5"/>
  <c r="B333" i="5"/>
  <c r="O332" i="5"/>
  <c r="N332" i="5"/>
  <c r="M332" i="5"/>
  <c r="L332" i="5"/>
  <c r="K332" i="5"/>
  <c r="B332" i="5"/>
  <c r="O331" i="5"/>
  <c r="N331" i="5"/>
  <c r="M331" i="5"/>
  <c r="L331" i="5"/>
  <c r="K331" i="5"/>
  <c r="B331" i="5"/>
  <c r="O330" i="5"/>
  <c r="N330" i="5"/>
  <c r="M330" i="5"/>
  <c r="L330" i="5"/>
  <c r="K330" i="5"/>
  <c r="B330" i="5"/>
  <c r="O329" i="5"/>
  <c r="N329" i="5"/>
  <c r="M329" i="5"/>
  <c r="L329" i="5"/>
  <c r="K329" i="5"/>
  <c r="B329" i="5"/>
  <c r="O328" i="5"/>
  <c r="N328" i="5"/>
  <c r="M328" i="5"/>
  <c r="L328" i="5"/>
  <c r="K328" i="5"/>
  <c r="B328" i="5"/>
  <c r="O327" i="5"/>
  <c r="N327" i="5"/>
  <c r="M327" i="5"/>
  <c r="L327" i="5"/>
  <c r="K327" i="5"/>
  <c r="B327" i="5"/>
  <c r="O326" i="5"/>
  <c r="N326" i="5"/>
  <c r="M326" i="5"/>
  <c r="L326" i="5"/>
  <c r="K326" i="5"/>
  <c r="B326" i="5"/>
  <c r="O325" i="5"/>
  <c r="N325" i="5"/>
  <c r="M325" i="5"/>
  <c r="L325" i="5"/>
  <c r="K325" i="5"/>
  <c r="B325" i="5"/>
  <c r="O324" i="5"/>
  <c r="N324" i="5"/>
  <c r="M324" i="5"/>
  <c r="L324" i="5"/>
  <c r="K324" i="5"/>
  <c r="B324" i="5"/>
  <c r="O323" i="5"/>
  <c r="N323" i="5"/>
  <c r="M323" i="5"/>
  <c r="L323" i="5"/>
  <c r="K323" i="5"/>
  <c r="B323" i="5"/>
  <c r="O322" i="5"/>
  <c r="N322" i="5"/>
  <c r="M322" i="5"/>
  <c r="L322" i="5"/>
  <c r="K322" i="5"/>
  <c r="B322" i="5"/>
  <c r="O321" i="5"/>
  <c r="N321" i="5"/>
  <c r="M321" i="5"/>
  <c r="L321" i="5"/>
  <c r="K321" i="5"/>
  <c r="B321" i="5"/>
  <c r="O320" i="5"/>
  <c r="N320" i="5"/>
  <c r="M320" i="5"/>
  <c r="L320" i="5"/>
  <c r="K320" i="5"/>
  <c r="B320" i="5"/>
  <c r="O319" i="5"/>
  <c r="N319" i="5"/>
  <c r="M319" i="5"/>
  <c r="L319" i="5"/>
  <c r="K319" i="5"/>
  <c r="B319" i="5"/>
  <c r="O318" i="5"/>
  <c r="N318" i="5"/>
  <c r="M318" i="5"/>
  <c r="L318" i="5"/>
  <c r="K318" i="5"/>
  <c r="B318" i="5"/>
  <c r="O317" i="5"/>
  <c r="N317" i="5"/>
  <c r="M317" i="5"/>
  <c r="L317" i="5"/>
  <c r="K317" i="5"/>
  <c r="B317" i="5"/>
  <c r="O316" i="5"/>
  <c r="N316" i="5"/>
  <c r="M316" i="5"/>
  <c r="L316" i="5"/>
  <c r="K316" i="5"/>
  <c r="B316" i="5"/>
  <c r="O315" i="5"/>
  <c r="N315" i="5"/>
  <c r="M315" i="5"/>
  <c r="L315" i="5"/>
  <c r="K315" i="5"/>
  <c r="B315" i="5"/>
  <c r="O314" i="5"/>
  <c r="N314" i="5"/>
  <c r="M314" i="5"/>
  <c r="L314" i="5"/>
  <c r="K314" i="5"/>
  <c r="B314" i="5"/>
  <c r="O313" i="5"/>
  <c r="N313" i="5"/>
  <c r="M313" i="5"/>
  <c r="L313" i="5"/>
  <c r="K313" i="5"/>
  <c r="B313" i="5"/>
  <c r="O312" i="5"/>
  <c r="N312" i="5"/>
  <c r="M312" i="5"/>
  <c r="L312" i="5"/>
  <c r="K312" i="5"/>
  <c r="B312" i="5"/>
  <c r="O311" i="5"/>
  <c r="N311" i="5"/>
  <c r="M311" i="5"/>
  <c r="L311" i="5"/>
  <c r="K311" i="5"/>
  <c r="B311" i="5"/>
  <c r="O310" i="5"/>
  <c r="N310" i="5"/>
  <c r="M310" i="5"/>
  <c r="L310" i="5"/>
  <c r="K310" i="5"/>
  <c r="B310" i="5"/>
  <c r="O309" i="5"/>
  <c r="N309" i="5"/>
  <c r="M309" i="5"/>
  <c r="L309" i="5"/>
  <c r="K309" i="5"/>
  <c r="B309" i="5"/>
  <c r="O308" i="5"/>
  <c r="N308" i="5"/>
  <c r="M308" i="5"/>
  <c r="L308" i="5"/>
  <c r="K308" i="5"/>
  <c r="B308" i="5"/>
  <c r="O307" i="5"/>
  <c r="N307" i="5"/>
  <c r="M307" i="5"/>
  <c r="L307" i="5"/>
  <c r="K307" i="5"/>
  <c r="B307" i="5"/>
  <c r="O306" i="5"/>
  <c r="N306" i="5"/>
  <c r="M306" i="5"/>
  <c r="L306" i="5"/>
  <c r="K306" i="5"/>
  <c r="B306" i="5"/>
  <c r="O305" i="5"/>
  <c r="N305" i="5"/>
  <c r="M305" i="5"/>
  <c r="L305" i="5"/>
  <c r="K305" i="5"/>
  <c r="B305" i="5"/>
  <c r="O304" i="5"/>
  <c r="N304" i="5"/>
  <c r="M304" i="5"/>
  <c r="L304" i="5"/>
  <c r="K304" i="5"/>
  <c r="B304" i="5"/>
  <c r="O303" i="5"/>
  <c r="N303" i="5"/>
  <c r="M303" i="5"/>
  <c r="L303" i="5"/>
  <c r="K303" i="5"/>
  <c r="B303" i="5"/>
  <c r="O302" i="5"/>
  <c r="N302" i="5"/>
  <c r="M302" i="5"/>
  <c r="L302" i="5"/>
  <c r="K302" i="5"/>
  <c r="B302" i="5"/>
  <c r="O301" i="5"/>
  <c r="N301" i="5"/>
  <c r="M301" i="5"/>
  <c r="L301" i="5"/>
  <c r="K301" i="5"/>
  <c r="B301" i="5"/>
  <c r="O300" i="5"/>
  <c r="N300" i="5"/>
  <c r="M300" i="5"/>
  <c r="L300" i="5"/>
  <c r="K300" i="5"/>
  <c r="B300" i="5"/>
  <c r="O299" i="5"/>
  <c r="N299" i="5"/>
  <c r="M299" i="5"/>
  <c r="L299" i="5"/>
  <c r="K299" i="5"/>
  <c r="B299" i="5"/>
  <c r="O298" i="5"/>
  <c r="N298" i="5"/>
  <c r="M298" i="5"/>
  <c r="L298" i="5"/>
  <c r="K298" i="5"/>
  <c r="B298" i="5"/>
  <c r="O297" i="5"/>
  <c r="N297" i="5"/>
  <c r="M297" i="5"/>
  <c r="L297" i="5"/>
  <c r="K297" i="5"/>
  <c r="B297" i="5"/>
  <c r="O296" i="5"/>
  <c r="N296" i="5"/>
  <c r="M296" i="5"/>
  <c r="L296" i="5"/>
  <c r="K296" i="5"/>
  <c r="B296" i="5"/>
  <c r="O295" i="5"/>
  <c r="N295" i="5"/>
  <c r="M295" i="5"/>
  <c r="L295" i="5"/>
  <c r="K295" i="5"/>
  <c r="B295" i="5"/>
  <c r="O294" i="5"/>
  <c r="N294" i="5"/>
  <c r="M294" i="5"/>
  <c r="L294" i="5"/>
  <c r="K294" i="5"/>
  <c r="B294" i="5"/>
  <c r="O293" i="5"/>
  <c r="N293" i="5"/>
  <c r="M293" i="5"/>
  <c r="L293" i="5"/>
  <c r="K293" i="5"/>
  <c r="B293" i="5"/>
  <c r="O292" i="5"/>
  <c r="N292" i="5"/>
  <c r="M292" i="5"/>
  <c r="L292" i="5"/>
  <c r="K292" i="5"/>
  <c r="B292" i="5"/>
  <c r="O291" i="5"/>
  <c r="N291" i="5"/>
  <c r="M291" i="5"/>
  <c r="L291" i="5"/>
  <c r="K291" i="5"/>
  <c r="B291" i="5"/>
  <c r="O290" i="5"/>
  <c r="N290" i="5"/>
  <c r="M290" i="5"/>
  <c r="L290" i="5"/>
  <c r="K290" i="5"/>
  <c r="B290" i="5"/>
  <c r="O289" i="5"/>
  <c r="N289" i="5"/>
  <c r="M289" i="5"/>
  <c r="L289" i="5"/>
  <c r="K289" i="5"/>
  <c r="B289" i="5"/>
  <c r="O288" i="5"/>
  <c r="N288" i="5"/>
  <c r="M288" i="5"/>
  <c r="L288" i="5"/>
  <c r="K288" i="5"/>
  <c r="B288" i="5"/>
  <c r="O287" i="5"/>
  <c r="N287" i="5"/>
  <c r="M287" i="5"/>
  <c r="L287" i="5"/>
  <c r="K287" i="5"/>
  <c r="B287" i="5"/>
  <c r="O286" i="5"/>
  <c r="N286" i="5"/>
  <c r="M286" i="5"/>
  <c r="L286" i="5"/>
  <c r="K286" i="5"/>
  <c r="B286" i="5"/>
  <c r="O285" i="5"/>
  <c r="N285" i="5"/>
  <c r="M285" i="5"/>
  <c r="L285" i="5"/>
  <c r="K285" i="5"/>
  <c r="B285" i="5"/>
  <c r="O284" i="5"/>
  <c r="N284" i="5"/>
  <c r="M284" i="5"/>
  <c r="L284" i="5"/>
  <c r="K284" i="5"/>
  <c r="B284" i="5"/>
  <c r="O283" i="5"/>
  <c r="N283" i="5"/>
  <c r="M283" i="5"/>
  <c r="L283" i="5"/>
  <c r="K283" i="5"/>
  <c r="B283" i="5"/>
  <c r="O282" i="5"/>
  <c r="N282" i="5"/>
  <c r="M282" i="5"/>
  <c r="L282" i="5"/>
  <c r="K282" i="5"/>
  <c r="B282" i="5"/>
  <c r="O281" i="5"/>
  <c r="N281" i="5"/>
  <c r="M281" i="5"/>
  <c r="L281" i="5"/>
  <c r="K281" i="5"/>
  <c r="B281" i="5"/>
  <c r="O280" i="5"/>
  <c r="N280" i="5"/>
  <c r="M280" i="5"/>
  <c r="L280" i="5"/>
  <c r="K280" i="5"/>
  <c r="B280" i="5"/>
  <c r="O279" i="5"/>
  <c r="N279" i="5"/>
  <c r="M279" i="5"/>
  <c r="L279" i="5"/>
  <c r="K279" i="5"/>
  <c r="B279" i="5"/>
  <c r="O278" i="5"/>
  <c r="N278" i="5"/>
  <c r="M278" i="5"/>
  <c r="L278" i="5"/>
  <c r="K278" i="5"/>
  <c r="B278" i="5"/>
  <c r="O277" i="5"/>
  <c r="N277" i="5"/>
  <c r="M277" i="5"/>
  <c r="L277" i="5"/>
  <c r="K277" i="5"/>
  <c r="B277" i="5"/>
  <c r="O276" i="5"/>
  <c r="N276" i="5"/>
  <c r="M276" i="5"/>
  <c r="L276" i="5"/>
  <c r="K276" i="5"/>
  <c r="B276" i="5"/>
  <c r="O275" i="5"/>
  <c r="N275" i="5"/>
  <c r="M275" i="5"/>
  <c r="L275" i="5"/>
  <c r="K275" i="5"/>
  <c r="B275" i="5"/>
  <c r="O274" i="5"/>
  <c r="N274" i="5"/>
  <c r="M274" i="5"/>
  <c r="L274" i="5"/>
  <c r="K274" i="5"/>
  <c r="B274" i="5"/>
  <c r="O273" i="5"/>
  <c r="N273" i="5"/>
  <c r="M273" i="5"/>
  <c r="L273" i="5"/>
  <c r="K273" i="5"/>
  <c r="B273" i="5"/>
  <c r="O272" i="5"/>
  <c r="N272" i="5"/>
  <c r="M272" i="5"/>
  <c r="L272" i="5"/>
  <c r="K272" i="5"/>
  <c r="B272" i="5"/>
  <c r="O271" i="5"/>
  <c r="N271" i="5"/>
  <c r="M271" i="5"/>
  <c r="L271" i="5"/>
  <c r="K271" i="5"/>
  <c r="B271" i="5"/>
  <c r="O270" i="5"/>
  <c r="N270" i="5"/>
  <c r="M270" i="5"/>
  <c r="L270" i="5"/>
  <c r="K270" i="5"/>
  <c r="B270" i="5"/>
  <c r="O269" i="5"/>
  <c r="N269" i="5"/>
  <c r="M269" i="5"/>
  <c r="L269" i="5"/>
  <c r="K269" i="5"/>
  <c r="B269" i="5"/>
  <c r="O268" i="5"/>
  <c r="N268" i="5"/>
  <c r="M268" i="5"/>
  <c r="L268" i="5"/>
  <c r="K268" i="5"/>
  <c r="B268" i="5"/>
  <c r="O267" i="5"/>
  <c r="N267" i="5"/>
  <c r="M267" i="5"/>
  <c r="L267" i="5"/>
  <c r="K267" i="5"/>
  <c r="B267" i="5"/>
  <c r="O266" i="5"/>
  <c r="N266" i="5"/>
  <c r="M266" i="5"/>
  <c r="L266" i="5"/>
  <c r="K266" i="5"/>
  <c r="B266" i="5"/>
  <c r="O265" i="5"/>
  <c r="N265" i="5"/>
  <c r="M265" i="5"/>
  <c r="L265" i="5"/>
  <c r="K265" i="5"/>
  <c r="B265" i="5"/>
  <c r="O264" i="5"/>
  <c r="N264" i="5"/>
  <c r="M264" i="5"/>
  <c r="L264" i="5"/>
  <c r="K264" i="5"/>
  <c r="B264" i="5"/>
  <c r="O263" i="5"/>
  <c r="N263" i="5"/>
  <c r="M263" i="5"/>
  <c r="L263" i="5"/>
  <c r="K263" i="5"/>
  <c r="B263" i="5"/>
  <c r="O262" i="5"/>
  <c r="N262" i="5"/>
  <c r="M262" i="5"/>
  <c r="L262" i="5"/>
  <c r="K262" i="5"/>
  <c r="B262" i="5"/>
  <c r="O261" i="5"/>
  <c r="N261" i="5"/>
  <c r="M261" i="5"/>
  <c r="L261" i="5"/>
  <c r="K261" i="5"/>
  <c r="B261" i="5"/>
  <c r="O260" i="5"/>
  <c r="N260" i="5"/>
  <c r="M260" i="5"/>
  <c r="L260" i="5"/>
  <c r="K260" i="5"/>
  <c r="B260" i="5"/>
  <c r="O259" i="5"/>
  <c r="N259" i="5"/>
  <c r="M259" i="5"/>
  <c r="L259" i="5"/>
  <c r="K259" i="5"/>
  <c r="B259" i="5"/>
  <c r="O258" i="5"/>
  <c r="N258" i="5"/>
  <c r="M258" i="5"/>
  <c r="L258" i="5"/>
  <c r="K258" i="5"/>
  <c r="B258" i="5"/>
  <c r="O257" i="5"/>
  <c r="N257" i="5"/>
  <c r="M257" i="5"/>
  <c r="L257" i="5"/>
  <c r="K257" i="5"/>
  <c r="B257" i="5"/>
  <c r="O256" i="5"/>
  <c r="N256" i="5"/>
  <c r="M256" i="5"/>
  <c r="L256" i="5"/>
  <c r="K256" i="5"/>
  <c r="B256" i="5"/>
  <c r="O255" i="5"/>
  <c r="N255" i="5"/>
  <c r="M255" i="5"/>
  <c r="L255" i="5"/>
  <c r="K255" i="5"/>
  <c r="B255" i="5"/>
  <c r="O254" i="5"/>
  <c r="N254" i="5"/>
  <c r="M254" i="5"/>
  <c r="L254" i="5"/>
  <c r="K254" i="5"/>
  <c r="B254" i="5"/>
  <c r="O253" i="5"/>
  <c r="N253" i="5"/>
  <c r="M253" i="5"/>
  <c r="L253" i="5"/>
  <c r="K253" i="5"/>
  <c r="B253" i="5"/>
  <c r="O252" i="5"/>
  <c r="N252" i="5"/>
  <c r="M252" i="5"/>
  <c r="L252" i="5"/>
  <c r="K252" i="5"/>
  <c r="B252" i="5"/>
  <c r="O251" i="5"/>
  <c r="N251" i="5"/>
  <c r="M251" i="5"/>
  <c r="L251" i="5"/>
  <c r="K251" i="5"/>
  <c r="B251" i="5"/>
  <c r="O250" i="5"/>
  <c r="N250" i="5"/>
  <c r="M250" i="5"/>
  <c r="L250" i="5"/>
  <c r="K250" i="5"/>
  <c r="B250" i="5"/>
  <c r="O249" i="5"/>
  <c r="N249" i="5"/>
  <c r="M249" i="5"/>
  <c r="L249" i="5"/>
  <c r="K249" i="5"/>
  <c r="B249" i="5"/>
  <c r="O248" i="5"/>
  <c r="N248" i="5"/>
  <c r="M248" i="5"/>
  <c r="L248" i="5"/>
  <c r="K248" i="5"/>
  <c r="B248" i="5"/>
  <c r="O247" i="5"/>
  <c r="N247" i="5"/>
  <c r="M247" i="5"/>
  <c r="L247" i="5"/>
  <c r="K247" i="5"/>
  <c r="B247" i="5"/>
  <c r="O246" i="5"/>
  <c r="N246" i="5"/>
  <c r="M246" i="5"/>
  <c r="L246" i="5"/>
  <c r="K246" i="5"/>
  <c r="B246" i="5"/>
  <c r="O245" i="5"/>
  <c r="N245" i="5"/>
  <c r="M245" i="5"/>
  <c r="L245" i="5"/>
  <c r="K245" i="5"/>
  <c r="B245" i="5"/>
  <c r="O244" i="5"/>
  <c r="N244" i="5"/>
  <c r="M244" i="5"/>
  <c r="L244" i="5"/>
  <c r="K244" i="5"/>
  <c r="B244" i="5"/>
  <c r="O243" i="5"/>
  <c r="N243" i="5"/>
  <c r="M243" i="5"/>
  <c r="L243" i="5"/>
  <c r="K243" i="5"/>
  <c r="B243" i="5"/>
  <c r="O242" i="5"/>
  <c r="N242" i="5"/>
  <c r="M242" i="5"/>
  <c r="L242" i="5"/>
  <c r="K242" i="5"/>
  <c r="B242" i="5"/>
  <c r="O241" i="5"/>
  <c r="N241" i="5"/>
  <c r="M241" i="5"/>
  <c r="L241" i="5"/>
  <c r="K241" i="5"/>
  <c r="B241" i="5"/>
  <c r="O240" i="5"/>
  <c r="N240" i="5"/>
  <c r="M240" i="5"/>
  <c r="L240" i="5"/>
  <c r="K240" i="5"/>
  <c r="B240" i="5"/>
  <c r="O239" i="5"/>
  <c r="N239" i="5"/>
  <c r="M239" i="5"/>
  <c r="L239" i="5"/>
  <c r="K239" i="5"/>
  <c r="B239" i="5"/>
  <c r="O238" i="5"/>
  <c r="N238" i="5"/>
  <c r="M238" i="5"/>
  <c r="L238" i="5"/>
  <c r="K238" i="5"/>
  <c r="B238" i="5"/>
  <c r="O237" i="5"/>
  <c r="N237" i="5"/>
  <c r="M237" i="5"/>
  <c r="L237" i="5"/>
  <c r="K237" i="5"/>
  <c r="B237" i="5"/>
  <c r="O236" i="5"/>
  <c r="N236" i="5"/>
  <c r="M236" i="5"/>
  <c r="L236" i="5"/>
  <c r="K236" i="5"/>
  <c r="B236" i="5"/>
  <c r="O235" i="5"/>
  <c r="N235" i="5"/>
  <c r="M235" i="5"/>
  <c r="L235" i="5"/>
  <c r="K235" i="5"/>
  <c r="B235" i="5"/>
  <c r="O234" i="5"/>
  <c r="N234" i="5"/>
  <c r="M234" i="5"/>
  <c r="L234" i="5"/>
  <c r="K234" i="5"/>
  <c r="B234" i="5"/>
  <c r="O233" i="5"/>
  <c r="N233" i="5"/>
  <c r="M233" i="5"/>
  <c r="L233" i="5"/>
  <c r="K233" i="5"/>
  <c r="B233" i="5"/>
  <c r="O232" i="5"/>
  <c r="N232" i="5"/>
  <c r="M232" i="5"/>
  <c r="L232" i="5"/>
  <c r="K232" i="5"/>
  <c r="B232" i="5"/>
  <c r="O231" i="5"/>
  <c r="N231" i="5"/>
  <c r="M231" i="5"/>
  <c r="L231" i="5"/>
  <c r="K231" i="5"/>
  <c r="B231" i="5"/>
  <c r="O230" i="5"/>
  <c r="N230" i="5"/>
  <c r="M230" i="5"/>
  <c r="L230" i="5"/>
  <c r="K230" i="5"/>
  <c r="B230" i="5"/>
  <c r="O229" i="5"/>
  <c r="N229" i="5"/>
  <c r="M229" i="5"/>
  <c r="L229" i="5"/>
  <c r="K229" i="5"/>
  <c r="B229" i="5"/>
  <c r="O228" i="5"/>
  <c r="N228" i="5"/>
  <c r="M228" i="5"/>
  <c r="L228" i="5"/>
  <c r="K228" i="5"/>
  <c r="B228" i="5"/>
  <c r="O227" i="5"/>
  <c r="N227" i="5"/>
  <c r="M227" i="5"/>
  <c r="L227" i="5"/>
  <c r="K227" i="5"/>
  <c r="B227" i="5"/>
  <c r="O226" i="5"/>
  <c r="N226" i="5"/>
  <c r="M226" i="5"/>
  <c r="L226" i="5"/>
  <c r="K226" i="5"/>
  <c r="B226" i="5"/>
  <c r="O225" i="5"/>
  <c r="N225" i="5"/>
  <c r="M225" i="5"/>
  <c r="L225" i="5"/>
  <c r="K225" i="5"/>
  <c r="B225" i="5"/>
  <c r="O224" i="5"/>
  <c r="N224" i="5"/>
  <c r="M224" i="5"/>
  <c r="L224" i="5"/>
  <c r="K224" i="5"/>
  <c r="B224" i="5"/>
  <c r="O223" i="5"/>
  <c r="N223" i="5"/>
  <c r="M223" i="5"/>
  <c r="L223" i="5"/>
  <c r="K223" i="5"/>
  <c r="B223" i="5"/>
  <c r="O222" i="5"/>
  <c r="N222" i="5"/>
  <c r="M222" i="5"/>
  <c r="L222" i="5"/>
  <c r="K222" i="5"/>
  <c r="B222" i="5"/>
  <c r="O221" i="5"/>
  <c r="N221" i="5"/>
  <c r="M221" i="5"/>
  <c r="L221" i="5"/>
  <c r="K221" i="5"/>
  <c r="B221" i="5"/>
  <c r="O220" i="5"/>
  <c r="N220" i="5"/>
  <c r="M220" i="5"/>
  <c r="L220" i="5"/>
  <c r="K220" i="5"/>
  <c r="B220" i="5"/>
  <c r="O219" i="5"/>
  <c r="N219" i="5"/>
  <c r="M219" i="5"/>
  <c r="L219" i="5"/>
  <c r="K219" i="5"/>
  <c r="B219" i="5"/>
  <c r="O218" i="5"/>
  <c r="N218" i="5"/>
  <c r="M218" i="5"/>
  <c r="L218" i="5"/>
  <c r="K218" i="5"/>
  <c r="B218" i="5"/>
  <c r="O217" i="5"/>
  <c r="N217" i="5"/>
  <c r="M217" i="5"/>
  <c r="L217" i="5"/>
  <c r="K217" i="5"/>
  <c r="B217" i="5"/>
  <c r="O216" i="5"/>
  <c r="N216" i="5"/>
  <c r="M216" i="5"/>
  <c r="L216" i="5"/>
  <c r="K216" i="5"/>
  <c r="B216" i="5"/>
  <c r="O215" i="5"/>
  <c r="N215" i="5"/>
  <c r="M215" i="5"/>
  <c r="L215" i="5"/>
  <c r="K215" i="5"/>
  <c r="B215" i="5"/>
  <c r="O214" i="5"/>
  <c r="N214" i="5"/>
  <c r="M214" i="5"/>
  <c r="L214" i="5"/>
  <c r="K214" i="5"/>
  <c r="B214" i="5"/>
  <c r="O213" i="5"/>
  <c r="N213" i="5"/>
  <c r="M213" i="5"/>
  <c r="L213" i="5"/>
  <c r="K213" i="5"/>
  <c r="B213" i="5"/>
  <c r="O212" i="5"/>
  <c r="N212" i="5"/>
  <c r="M212" i="5"/>
  <c r="L212" i="5"/>
  <c r="K212" i="5"/>
  <c r="B212" i="5"/>
  <c r="O211" i="5"/>
  <c r="N211" i="5"/>
  <c r="M211" i="5"/>
  <c r="L211" i="5"/>
  <c r="K211" i="5"/>
  <c r="B211" i="5"/>
  <c r="O210" i="5"/>
  <c r="N210" i="5"/>
  <c r="M210" i="5"/>
  <c r="L210" i="5"/>
  <c r="K210" i="5"/>
  <c r="B210" i="5"/>
  <c r="O209" i="5"/>
  <c r="N209" i="5"/>
  <c r="M209" i="5"/>
  <c r="L209" i="5"/>
  <c r="K209" i="5"/>
  <c r="B209" i="5"/>
  <c r="O208" i="5"/>
  <c r="N208" i="5"/>
  <c r="M208" i="5"/>
  <c r="L208" i="5"/>
  <c r="K208" i="5"/>
  <c r="B208" i="5"/>
  <c r="O207" i="5"/>
  <c r="N207" i="5"/>
  <c r="M207" i="5"/>
  <c r="L207" i="5"/>
  <c r="K207" i="5"/>
  <c r="B207" i="5"/>
  <c r="O206" i="5"/>
  <c r="N206" i="5"/>
  <c r="M206" i="5"/>
  <c r="L206" i="5"/>
  <c r="K206" i="5"/>
  <c r="B206" i="5"/>
  <c r="O205" i="5"/>
  <c r="N205" i="5"/>
  <c r="M205" i="5"/>
  <c r="L205" i="5"/>
  <c r="K205" i="5"/>
  <c r="B205" i="5"/>
  <c r="O204" i="5"/>
  <c r="N204" i="5"/>
  <c r="M204" i="5"/>
  <c r="L204" i="5"/>
  <c r="K204" i="5"/>
  <c r="B204" i="5"/>
  <c r="O203" i="5"/>
  <c r="N203" i="5"/>
  <c r="M203" i="5"/>
  <c r="L203" i="5"/>
  <c r="K203" i="5"/>
  <c r="B203" i="5"/>
  <c r="O202" i="5"/>
  <c r="N202" i="5"/>
  <c r="M202" i="5"/>
  <c r="L202" i="5"/>
  <c r="K202" i="5"/>
  <c r="B202" i="5"/>
  <c r="O201" i="5"/>
  <c r="N201" i="5"/>
  <c r="M201" i="5"/>
  <c r="L201" i="5"/>
  <c r="K201" i="5"/>
  <c r="B201" i="5"/>
  <c r="O200" i="5"/>
  <c r="N200" i="5"/>
  <c r="M200" i="5"/>
  <c r="L200" i="5"/>
  <c r="K200" i="5"/>
  <c r="B200" i="5"/>
  <c r="O199" i="5"/>
  <c r="N199" i="5"/>
  <c r="M199" i="5"/>
  <c r="L199" i="5"/>
  <c r="K199" i="5"/>
  <c r="B199" i="5"/>
  <c r="O198" i="5"/>
  <c r="N198" i="5"/>
  <c r="M198" i="5"/>
  <c r="L198" i="5"/>
  <c r="K198" i="5"/>
  <c r="B198" i="5"/>
  <c r="O197" i="5"/>
  <c r="N197" i="5"/>
  <c r="M197" i="5"/>
  <c r="L197" i="5"/>
  <c r="K197" i="5"/>
  <c r="B197" i="5"/>
  <c r="O196" i="5"/>
  <c r="N196" i="5"/>
  <c r="M196" i="5"/>
  <c r="L196" i="5"/>
  <c r="K196" i="5"/>
  <c r="B196" i="5"/>
  <c r="O195" i="5"/>
  <c r="N195" i="5"/>
  <c r="M195" i="5"/>
  <c r="L195" i="5"/>
  <c r="K195" i="5"/>
  <c r="B195" i="5"/>
  <c r="O194" i="5"/>
  <c r="N194" i="5"/>
  <c r="M194" i="5"/>
  <c r="L194" i="5"/>
  <c r="K194" i="5"/>
  <c r="B194" i="5"/>
  <c r="O193" i="5"/>
  <c r="N193" i="5"/>
  <c r="M193" i="5"/>
  <c r="L193" i="5"/>
  <c r="K193" i="5"/>
  <c r="B193" i="5"/>
  <c r="O192" i="5"/>
  <c r="N192" i="5"/>
  <c r="M192" i="5"/>
  <c r="L192" i="5"/>
  <c r="K192" i="5"/>
  <c r="B192" i="5"/>
  <c r="O191" i="5"/>
  <c r="N191" i="5"/>
  <c r="M191" i="5"/>
  <c r="L191" i="5"/>
  <c r="K191" i="5"/>
  <c r="B191" i="5"/>
  <c r="O190" i="5"/>
  <c r="N190" i="5"/>
  <c r="M190" i="5"/>
  <c r="L190" i="5"/>
  <c r="K190" i="5"/>
  <c r="B190" i="5"/>
  <c r="O189" i="5"/>
  <c r="N189" i="5"/>
  <c r="M189" i="5"/>
  <c r="L189" i="5"/>
  <c r="K189" i="5"/>
  <c r="B189" i="5"/>
  <c r="O188" i="5"/>
  <c r="N188" i="5"/>
  <c r="M188" i="5"/>
  <c r="L188" i="5"/>
  <c r="K188" i="5"/>
  <c r="B188" i="5"/>
  <c r="O187" i="5"/>
  <c r="N187" i="5"/>
  <c r="M187" i="5"/>
  <c r="L187" i="5"/>
  <c r="K187" i="5"/>
  <c r="B187" i="5"/>
  <c r="O186" i="5"/>
  <c r="N186" i="5"/>
  <c r="M186" i="5"/>
  <c r="L186" i="5"/>
  <c r="K186" i="5"/>
  <c r="B186" i="5"/>
  <c r="O185" i="5"/>
  <c r="N185" i="5"/>
  <c r="M185" i="5"/>
  <c r="L185" i="5"/>
  <c r="K185" i="5"/>
  <c r="B185" i="5"/>
  <c r="O184" i="5"/>
  <c r="N184" i="5"/>
  <c r="M184" i="5"/>
  <c r="L184" i="5"/>
  <c r="K184" i="5"/>
  <c r="B184" i="5"/>
  <c r="O183" i="5"/>
  <c r="N183" i="5"/>
  <c r="M183" i="5"/>
  <c r="L183" i="5"/>
  <c r="K183" i="5"/>
  <c r="B183" i="5"/>
  <c r="O182" i="5"/>
  <c r="N182" i="5"/>
  <c r="M182" i="5"/>
  <c r="L182" i="5"/>
  <c r="K182" i="5"/>
  <c r="B182" i="5"/>
  <c r="O181" i="5"/>
  <c r="N181" i="5"/>
  <c r="M181" i="5"/>
  <c r="L181" i="5"/>
  <c r="K181" i="5"/>
  <c r="B181" i="5"/>
  <c r="O180" i="5"/>
  <c r="N180" i="5"/>
  <c r="M180" i="5"/>
  <c r="L180" i="5"/>
  <c r="K180" i="5"/>
  <c r="B180" i="5"/>
  <c r="O179" i="5"/>
  <c r="N179" i="5"/>
  <c r="M179" i="5"/>
  <c r="L179" i="5"/>
  <c r="K179" i="5"/>
  <c r="B179" i="5"/>
  <c r="O178" i="5"/>
  <c r="N178" i="5"/>
  <c r="M178" i="5"/>
  <c r="L178" i="5"/>
  <c r="K178" i="5"/>
  <c r="B178" i="5"/>
  <c r="O177" i="5"/>
  <c r="N177" i="5"/>
  <c r="M177" i="5"/>
  <c r="L177" i="5"/>
  <c r="K177" i="5"/>
  <c r="B177" i="5"/>
  <c r="O176" i="5"/>
  <c r="N176" i="5"/>
  <c r="M176" i="5"/>
  <c r="L176" i="5"/>
  <c r="K176" i="5"/>
  <c r="B176" i="5"/>
  <c r="O175" i="5"/>
  <c r="N175" i="5"/>
  <c r="M175" i="5"/>
  <c r="L175" i="5"/>
  <c r="K175" i="5"/>
  <c r="B175" i="5"/>
  <c r="O174" i="5"/>
  <c r="N174" i="5"/>
  <c r="M174" i="5"/>
  <c r="L174" i="5"/>
  <c r="K174" i="5"/>
  <c r="B174" i="5"/>
  <c r="O173" i="5"/>
  <c r="N173" i="5"/>
  <c r="M173" i="5"/>
  <c r="L173" i="5"/>
  <c r="K173" i="5"/>
  <c r="B173" i="5"/>
  <c r="O172" i="5"/>
  <c r="N172" i="5"/>
  <c r="M172" i="5"/>
  <c r="L172" i="5"/>
  <c r="K172" i="5"/>
  <c r="B172" i="5"/>
  <c r="O171" i="5"/>
  <c r="N171" i="5"/>
  <c r="M171" i="5"/>
  <c r="L171" i="5"/>
  <c r="K171" i="5"/>
  <c r="B171" i="5"/>
  <c r="O170" i="5"/>
  <c r="N170" i="5"/>
  <c r="M170" i="5"/>
  <c r="L170" i="5"/>
  <c r="K170" i="5"/>
  <c r="B170" i="5"/>
  <c r="O169" i="5"/>
  <c r="N169" i="5"/>
  <c r="M169" i="5"/>
  <c r="L169" i="5"/>
  <c r="K169" i="5"/>
  <c r="B169" i="5"/>
  <c r="O168" i="5"/>
  <c r="N168" i="5"/>
  <c r="M168" i="5"/>
  <c r="L168" i="5"/>
  <c r="K168" i="5"/>
  <c r="B168" i="5"/>
  <c r="O167" i="5"/>
  <c r="N167" i="5"/>
  <c r="M167" i="5"/>
  <c r="L167" i="5"/>
  <c r="K167" i="5"/>
  <c r="B167" i="5"/>
  <c r="O166" i="5"/>
  <c r="N166" i="5"/>
  <c r="M166" i="5"/>
  <c r="L166" i="5"/>
  <c r="K166" i="5"/>
  <c r="B166" i="5"/>
  <c r="O165" i="5"/>
  <c r="N165" i="5"/>
  <c r="M165" i="5"/>
  <c r="L165" i="5"/>
  <c r="K165" i="5"/>
  <c r="B165" i="5"/>
  <c r="O164" i="5"/>
  <c r="N164" i="5"/>
  <c r="M164" i="5"/>
  <c r="L164" i="5"/>
  <c r="K164" i="5"/>
  <c r="B164" i="5"/>
  <c r="O163" i="5"/>
  <c r="N163" i="5"/>
  <c r="M163" i="5"/>
  <c r="L163" i="5"/>
  <c r="K163" i="5"/>
  <c r="B163" i="5"/>
  <c r="O162" i="5"/>
  <c r="N162" i="5"/>
  <c r="M162" i="5"/>
  <c r="L162" i="5"/>
  <c r="K162" i="5"/>
  <c r="B162" i="5"/>
  <c r="O161" i="5"/>
  <c r="N161" i="5"/>
  <c r="M161" i="5"/>
  <c r="L161" i="5"/>
  <c r="K161" i="5"/>
  <c r="B161" i="5"/>
  <c r="O160" i="5"/>
  <c r="N160" i="5"/>
  <c r="M160" i="5"/>
  <c r="L160" i="5"/>
  <c r="K160" i="5"/>
  <c r="B160" i="5"/>
  <c r="O159" i="5"/>
  <c r="N159" i="5"/>
  <c r="M159" i="5"/>
  <c r="L159" i="5"/>
  <c r="K159" i="5"/>
  <c r="B159" i="5"/>
  <c r="O158" i="5"/>
  <c r="N158" i="5"/>
  <c r="M158" i="5"/>
  <c r="L158" i="5"/>
  <c r="K158" i="5"/>
  <c r="B158" i="5"/>
  <c r="O157" i="5"/>
  <c r="N157" i="5"/>
  <c r="M157" i="5"/>
  <c r="L157" i="5"/>
  <c r="K157" i="5"/>
  <c r="B157" i="5"/>
  <c r="O156" i="5"/>
  <c r="N156" i="5"/>
  <c r="M156" i="5"/>
  <c r="L156" i="5"/>
  <c r="K156" i="5"/>
  <c r="B156" i="5"/>
  <c r="O155" i="5"/>
  <c r="N155" i="5"/>
  <c r="M155" i="5"/>
  <c r="L155" i="5"/>
  <c r="K155" i="5"/>
  <c r="B155" i="5"/>
  <c r="O154" i="5"/>
  <c r="N154" i="5"/>
  <c r="M154" i="5"/>
  <c r="L154" i="5"/>
  <c r="K154" i="5"/>
  <c r="B154" i="5"/>
  <c r="O153" i="5"/>
  <c r="N153" i="5"/>
  <c r="M153" i="5"/>
  <c r="L153" i="5"/>
  <c r="K153" i="5"/>
  <c r="B153" i="5"/>
  <c r="O152" i="5"/>
  <c r="N152" i="5"/>
  <c r="M152" i="5"/>
  <c r="L152" i="5"/>
  <c r="K152" i="5"/>
  <c r="B152" i="5"/>
  <c r="O151" i="5"/>
  <c r="N151" i="5"/>
  <c r="M151" i="5"/>
  <c r="L151" i="5"/>
  <c r="K151" i="5"/>
  <c r="B151" i="5"/>
  <c r="O150" i="5"/>
  <c r="N150" i="5"/>
  <c r="M150" i="5"/>
  <c r="L150" i="5"/>
  <c r="K150" i="5"/>
  <c r="B150" i="5"/>
  <c r="O149" i="5"/>
  <c r="N149" i="5"/>
  <c r="M149" i="5"/>
  <c r="L149" i="5"/>
  <c r="K149" i="5"/>
  <c r="B149" i="5"/>
  <c r="O148" i="5"/>
  <c r="N148" i="5"/>
  <c r="M148" i="5"/>
  <c r="L148" i="5"/>
  <c r="K148" i="5"/>
  <c r="B148" i="5"/>
  <c r="O147" i="5"/>
  <c r="N147" i="5"/>
  <c r="M147" i="5"/>
  <c r="L147" i="5"/>
  <c r="K147" i="5"/>
  <c r="B147" i="5"/>
  <c r="O146" i="5"/>
  <c r="N146" i="5"/>
  <c r="M146" i="5"/>
  <c r="L146" i="5"/>
  <c r="K146" i="5"/>
  <c r="B146" i="5"/>
  <c r="O145" i="5"/>
  <c r="N145" i="5"/>
  <c r="M145" i="5"/>
  <c r="L145" i="5"/>
  <c r="K145" i="5"/>
  <c r="B145" i="5"/>
  <c r="O144" i="5"/>
  <c r="N144" i="5"/>
  <c r="M144" i="5"/>
  <c r="L144" i="5"/>
  <c r="K144" i="5"/>
  <c r="B144" i="5"/>
  <c r="O143" i="5"/>
  <c r="N143" i="5"/>
  <c r="M143" i="5"/>
  <c r="L143" i="5"/>
  <c r="K143" i="5"/>
  <c r="B143" i="5"/>
  <c r="O142" i="5"/>
  <c r="N142" i="5"/>
  <c r="M142" i="5"/>
  <c r="L142" i="5"/>
  <c r="K142" i="5"/>
  <c r="B142" i="5"/>
  <c r="O141" i="5"/>
  <c r="N141" i="5"/>
  <c r="M141" i="5"/>
  <c r="L141" i="5"/>
  <c r="K141" i="5"/>
  <c r="B141" i="5"/>
  <c r="O140" i="5"/>
  <c r="N140" i="5"/>
  <c r="M140" i="5"/>
  <c r="L140" i="5"/>
  <c r="K140" i="5"/>
  <c r="B140" i="5"/>
  <c r="O139" i="5"/>
  <c r="N139" i="5"/>
  <c r="M139" i="5"/>
  <c r="L139" i="5"/>
  <c r="K139" i="5"/>
  <c r="B139" i="5"/>
  <c r="O138" i="5"/>
  <c r="N138" i="5"/>
  <c r="M138" i="5"/>
  <c r="L138" i="5"/>
  <c r="K138" i="5"/>
  <c r="B138" i="5"/>
  <c r="O137" i="5"/>
  <c r="N137" i="5"/>
  <c r="M137" i="5"/>
  <c r="L137" i="5"/>
  <c r="K137" i="5"/>
  <c r="B137" i="5"/>
  <c r="O136" i="5"/>
  <c r="N136" i="5"/>
  <c r="M136" i="5"/>
  <c r="L136" i="5"/>
  <c r="K136" i="5"/>
  <c r="B136" i="5"/>
  <c r="O135" i="5"/>
  <c r="N135" i="5"/>
  <c r="M135" i="5"/>
  <c r="L135" i="5"/>
  <c r="K135" i="5"/>
  <c r="B135" i="5"/>
  <c r="O134" i="5"/>
  <c r="N134" i="5"/>
  <c r="M134" i="5"/>
  <c r="L134" i="5"/>
  <c r="K134" i="5"/>
  <c r="B134" i="5"/>
  <c r="O133" i="5"/>
  <c r="N133" i="5"/>
  <c r="M133" i="5"/>
  <c r="L133" i="5"/>
  <c r="K133" i="5"/>
  <c r="B133" i="5"/>
  <c r="O132" i="5"/>
  <c r="N132" i="5"/>
  <c r="M132" i="5"/>
  <c r="L132" i="5"/>
  <c r="K132" i="5"/>
  <c r="B132" i="5"/>
  <c r="O131" i="5"/>
  <c r="N131" i="5"/>
  <c r="M131" i="5"/>
  <c r="L131" i="5"/>
  <c r="K131" i="5"/>
  <c r="B131" i="5"/>
  <c r="O130" i="5"/>
  <c r="N130" i="5"/>
  <c r="M130" i="5"/>
  <c r="L130" i="5"/>
  <c r="K130" i="5"/>
  <c r="B130" i="5"/>
  <c r="O129" i="5"/>
  <c r="N129" i="5"/>
  <c r="M129" i="5"/>
  <c r="L129" i="5"/>
  <c r="K129" i="5"/>
  <c r="B129" i="5"/>
  <c r="O128" i="5"/>
  <c r="N128" i="5"/>
  <c r="M128" i="5"/>
  <c r="L128" i="5"/>
  <c r="K128" i="5"/>
  <c r="B128" i="5"/>
  <c r="O127" i="5"/>
  <c r="N127" i="5"/>
  <c r="M127" i="5"/>
  <c r="L127" i="5"/>
  <c r="K127" i="5"/>
  <c r="B127" i="5"/>
  <c r="O126" i="5"/>
  <c r="N126" i="5"/>
  <c r="M126" i="5"/>
  <c r="L126" i="5"/>
  <c r="K126" i="5"/>
  <c r="B126" i="5"/>
  <c r="O125" i="5"/>
  <c r="N125" i="5"/>
  <c r="M125" i="5"/>
  <c r="L125" i="5"/>
  <c r="K125" i="5"/>
  <c r="B125" i="5"/>
  <c r="O124" i="5"/>
  <c r="N124" i="5"/>
  <c r="M124" i="5"/>
  <c r="L124" i="5"/>
  <c r="K124" i="5"/>
  <c r="B124" i="5"/>
  <c r="O123" i="5"/>
  <c r="N123" i="5"/>
  <c r="M123" i="5"/>
  <c r="L123" i="5"/>
  <c r="K123" i="5"/>
  <c r="B123" i="5"/>
  <c r="O122" i="5"/>
  <c r="N122" i="5"/>
  <c r="M122" i="5"/>
  <c r="L122" i="5"/>
  <c r="K122" i="5"/>
  <c r="B122" i="5"/>
  <c r="O121" i="5"/>
  <c r="N121" i="5"/>
  <c r="M121" i="5"/>
  <c r="L121" i="5"/>
  <c r="K121" i="5"/>
  <c r="B121" i="5"/>
  <c r="O120" i="5"/>
  <c r="N120" i="5"/>
  <c r="M120" i="5"/>
  <c r="L120" i="5"/>
  <c r="K120" i="5"/>
  <c r="B120" i="5"/>
  <c r="O119" i="5"/>
  <c r="N119" i="5"/>
  <c r="M119" i="5"/>
  <c r="L119" i="5"/>
  <c r="K119" i="5"/>
  <c r="B119" i="5"/>
  <c r="O118" i="5"/>
  <c r="N118" i="5"/>
  <c r="M118" i="5"/>
  <c r="L118" i="5"/>
  <c r="K118" i="5"/>
  <c r="B118" i="5"/>
  <c r="O117" i="5"/>
  <c r="N117" i="5"/>
  <c r="M117" i="5"/>
  <c r="L117" i="5"/>
  <c r="K117" i="5"/>
  <c r="B117" i="5"/>
  <c r="O116" i="5"/>
  <c r="N116" i="5"/>
  <c r="M116" i="5"/>
  <c r="L116" i="5"/>
  <c r="K116" i="5"/>
  <c r="B116" i="5"/>
  <c r="O115" i="5"/>
  <c r="N115" i="5"/>
  <c r="M115" i="5"/>
  <c r="L115" i="5"/>
  <c r="K115" i="5"/>
  <c r="B115" i="5"/>
  <c r="O114" i="5"/>
  <c r="N114" i="5"/>
  <c r="M114" i="5"/>
  <c r="L114" i="5"/>
  <c r="K114" i="5"/>
  <c r="B114" i="5"/>
  <c r="O113" i="5"/>
  <c r="N113" i="5"/>
  <c r="M113" i="5"/>
  <c r="L113" i="5"/>
  <c r="K113" i="5"/>
  <c r="B113" i="5"/>
  <c r="O112" i="5"/>
  <c r="N112" i="5"/>
  <c r="M112" i="5"/>
  <c r="L112" i="5"/>
  <c r="K112" i="5"/>
  <c r="B112" i="5"/>
  <c r="O111" i="5"/>
  <c r="N111" i="5"/>
  <c r="M111" i="5"/>
  <c r="L111" i="5"/>
  <c r="K111" i="5"/>
  <c r="B111" i="5"/>
  <c r="O110" i="5"/>
  <c r="N110" i="5"/>
  <c r="M110" i="5"/>
  <c r="L110" i="5"/>
  <c r="K110" i="5"/>
  <c r="B110" i="5"/>
  <c r="O109" i="5"/>
  <c r="N109" i="5"/>
  <c r="M109" i="5"/>
  <c r="L109" i="5"/>
  <c r="K109" i="5"/>
  <c r="B109" i="5"/>
  <c r="O108" i="5"/>
  <c r="N108" i="5"/>
  <c r="M108" i="5"/>
  <c r="L108" i="5"/>
  <c r="K108" i="5"/>
  <c r="B108" i="5"/>
  <c r="O107" i="5"/>
  <c r="N107" i="5"/>
  <c r="M107" i="5"/>
  <c r="L107" i="5"/>
  <c r="K107" i="5"/>
  <c r="B107" i="5"/>
  <c r="O106" i="5"/>
  <c r="N106" i="5"/>
  <c r="M106" i="5"/>
  <c r="L106" i="5"/>
  <c r="K106" i="5"/>
  <c r="B106" i="5"/>
  <c r="O105" i="5"/>
  <c r="N105" i="5"/>
  <c r="M105" i="5"/>
  <c r="L105" i="5"/>
  <c r="K105" i="5"/>
  <c r="B105" i="5"/>
  <c r="O104" i="5"/>
  <c r="N104" i="5"/>
  <c r="M104" i="5"/>
  <c r="L104" i="5"/>
  <c r="K104" i="5"/>
  <c r="B104" i="5"/>
  <c r="O103" i="5"/>
  <c r="N103" i="5"/>
  <c r="M103" i="5"/>
  <c r="L103" i="5"/>
  <c r="K103" i="5"/>
  <c r="B103" i="5"/>
  <c r="O102" i="5"/>
  <c r="N102" i="5"/>
  <c r="M102" i="5"/>
  <c r="L102" i="5"/>
  <c r="K102" i="5"/>
  <c r="B102" i="5"/>
  <c r="O101" i="5"/>
  <c r="N101" i="5"/>
  <c r="M101" i="5"/>
  <c r="L101" i="5"/>
  <c r="K101" i="5"/>
  <c r="B101" i="5"/>
  <c r="O100" i="5"/>
  <c r="N100" i="5"/>
  <c r="M100" i="5"/>
  <c r="L100" i="5"/>
  <c r="K100" i="5"/>
  <c r="B100" i="5"/>
  <c r="O99" i="5"/>
  <c r="N99" i="5"/>
  <c r="M99" i="5"/>
  <c r="L99" i="5"/>
  <c r="K99" i="5"/>
  <c r="B99" i="5"/>
  <c r="O98" i="5"/>
  <c r="N98" i="5"/>
  <c r="M98" i="5"/>
  <c r="L98" i="5"/>
  <c r="K98" i="5"/>
  <c r="B98" i="5"/>
  <c r="O97" i="5"/>
  <c r="N97" i="5"/>
  <c r="M97" i="5"/>
  <c r="L97" i="5"/>
  <c r="K97" i="5"/>
  <c r="B97" i="5"/>
  <c r="O96" i="5"/>
  <c r="N96" i="5"/>
  <c r="M96" i="5"/>
  <c r="L96" i="5"/>
  <c r="K96" i="5"/>
  <c r="B96" i="5"/>
  <c r="O95" i="5"/>
  <c r="N95" i="5"/>
  <c r="M95" i="5"/>
  <c r="L95" i="5"/>
  <c r="K95" i="5"/>
  <c r="B95" i="5"/>
  <c r="O94" i="5"/>
  <c r="N94" i="5"/>
  <c r="M94" i="5"/>
  <c r="L94" i="5"/>
  <c r="K94" i="5"/>
  <c r="B94" i="5"/>
  <c r="O93" i="5"/>
  <c r="N93" i="5"/>
  <c r="M93" i="5"/>
  <c r="L93" i="5"/>
  <c r="K93" i="5"/>
  <c r="B93" i="5"/>
  <c r="O92" i="5"/>
  <c r="N92" i="5"/>
  <c r="M92" i="5"/>
  <c r="L92" i="5"/>
  <c r="K92" i="5"/>
  <c r="B92" i="5"/>
  <c r="O91" i="5"/>
  <c r="N91" i="5"/>
  <c r="M91" i="5"/>
  <c r="L91" i="5"/>
  <c r="K91" i="5"/>
  <c r="B91" i="5"/>
  <c r="O90" i="5"/>
  <c r="N90" i="5"/>
  <c r="M90" i="5"/>
  <c r="L90" i="5"/>
  <c r="K90" i="5"/>
  <c r="B90" i="5"/>
  <c r="O89" i="5"/>
  <c r="N89" i="5"/>
  <c r="M89" i="5"/>
  <c r="L89" i="5"/>
  <c r="K89" i="5"/>
  <c r="B89" i="5"/>
  <c r="O88" i="5"/>
  <c r="N88" i="5"/>
  <c r="M88" i="5"/>
  <c r="L88" i="5"/>
  <c r="K88" i="5"/>
  <c r="B88" i="5"/>
  <c r="O87" i="5"/>
  <c r="N87" i="5"/>
  <c r="M87" i="5"/>
  <c r="L87" i="5"/>
  <c r="K87" i="5"/>
  <c r="B87" i="5"/>
  <c r="O86" i="5"/>
  <c r="N86" i="5"/>
  <c r="M86" i="5"/>
  <c r="L86" i="5"/>
  <c r="K86" i="5"/>
  <c r="B86" i="5"/>
  <c r="O85" i="5"/>
  <c r="N85" i="5"/>
  <c r="M85" i="5"/>
  <c r="L85" i="5"/>
  <c r="K85" i="5"/>
  <c r="B85" i="5"/>
  <c r="O84" i="5"/>
  <c r="N84" i="5"/>
  <c r="M84" i="5"/>
  <c r="L84" i="5"/>
  <c r="K84" i="5"/>
  <c r="B84" i="5"/>
  <c r="O83" i="5"/>
  <c r="N83" i="5"/>
  <c r="M83" i="5"/>
  <c r="L83" i="5"/>
  <c r="K83" i="5"/>
  <c r="B83" i="5"/>
  <c r="O82" i="5"/>
  <c r="N82" i="5"/>
  <c r="M82" i="5"/>
  <c r="L82" i="5"/>
  <c r="K82" i="5"/>
  <c r="B82" i="5"/>
  <c r="O81" i="5"/>
  <c r="N81" i="5"/>
  <c r="M81" i="5"/>
  <c r="L81" i="5"/>
  <c r="K81" i="5"/>
  <c r="B81" i="5"/>
  <c r="O80" i="5"/>
  <c r="N80" i="5"/>
  <c r="M80" i="5"/>
  <c r="L80" i="5"/>
  <c r="K80" i="5"/>
  <c r="B80" i="5"/>
  <c r="O79" i="5"/>
  <c r="N79" i="5"/>
  <c r="M79" i="5"/>
  <c r="L79" i="5"/>
  <c r="K79" i="5"/>
  <c r="B79" i="5"/>
  <c r="O78" i="5"/>
  <c r="N78" i="5"/>
  <c r="M78" i="5"/>
  <c r="L78" i="5"/>
  <c r="K78" i="5"/>
  <c r="B78" i="5"/>
  <c r="O77" i="5"/>
  <c r="N77" i="5"/>
  <c r="M77" i="5"/>
  <c r="L77" i="5"/>
  <c r="K77" i="5"/>
  <c r="B77" i="5"/>
  <c r="O76" i="5"/>
  <c r="N76" i="5"/>
  <c r="M76" i="5"/>
  <c r="L76" i="5"/>
  <c r="K76" i="5"/>
  <c r="B76" i="5"/>
  <c r="O75" i="5"/>
  <c r="N75" i="5"/>
  <c r="M75" i="5"/>
  <c r="L75" i="5"/>
  <c r="K75" i="5"/>
  <c r="B75" i="5"/>
  <c r="O74" i="5"/>
  <c r="N74" i="5"/>
  <c r="M74" i="5"/>
  <c r="L74" i="5"/>
  <c r="K74" i="5"/>
  <c r="B74" i="5"/>
  <c r="O73" i="5"/>
  <c r="N73" i="5"/>
  <c r="M73" i="5"/>
  <c r="L73" i="5"/>
  <c r="K73" i="5"/>
  <c r="B73" i="5"/>
  <c r="O72" i="5"/>
  <c r="N72" i="5"/>
  <c r="M72" i="5"/>
  <c r="L72" i="5"/>
  <c r="K72" i="5"/>
  <c r="B72" i="5"/>
  <c r="O71" i="5"/>
  <c r="N71" i="5"/>
  <c r="M71" i="5"/>
  <c r="L71" i="5"/>
  <c r="K71" i="5"/>
  <c r="B71" i="5"/>
  <c r="O70" i="5"/>
  <c r="N70" i="5"/>
  <c r="M70" i="5"/>
  <c r="L70" i="5"/>
  <c r="K70" i="5"/>
  <c r="B70" i="5"/>
  <c r="O69" i="5"/>
  <c r="N69" i="5"/>
  <c r="M69" i="5"/>
  <c r="L69" i="5"/>
  <c r="K69" i="5"/>
  <c r="B69" i="5"/>
  <c r="O68" i="5"/>
  <c r="N68" i="5"/>
  <c r="M68" i="5"/>
  <c r="L68" i="5"/>
  <c r="K68" i="5"/>
  <c r="B68" i="5"/>
  <c r="O67" i="5"/>
  <c r="N67" i="5"/>
  <c r="M67" i="5"/>
  <c r="L67" i="5"/>
  <c r="K67" i="5"/>
  <c r="B67" i="5"/>
  <c r="O66" i="5"/>
  <c r="N66" i="5"/>
  <c r="M66" i="5"/>
  <c r="L66" i="5"/>
  <c r="K66" i="5"/>
  <c r="B66" i="5"/>
  <c r="O65" i="5"/>
  <c r="N65" i="5"/>
  <c r="M65" i="5"/>
  <c r="L65" i="5"/>
  <c r="K65" i="5"/>
  <c r="B65" i="5"/>
  <c r="O64" i="5"/>
  <c r="N64" i="5"/>
  <c r="M64" i="5"/>
  <c r="L64" i="5"/>
  <c r="K64" i="5"/>
  <c r="B64" i="5"/>
  <c r="O63" i="5"/>
  <c r="N63" i="5"/>
  <c r="M63" i="5"/>
  <c r="L63" i="5"/>
  <c r="K63" i="5"/>
  <c r="B63" i="5"/>
  <c r="O62" i="5"/>
  <c r="N62" i="5"/>
  <c r="M62" i="5"/>
  <c r="L62" i="5"/>
  <c r="K62" i="5"/>
  <c r="B62" i="5"/>
  <c r="O61" i="5"/>
  <c r="N61" i="5"/>
  <c r="M61" i="5"/>
  <c r="L61" i="5"/>
  <c r="K61" i="5"/>
  <c r="B61" i="5"/>
  <c r="O60" i="5"/>
  <c r="N60" i="5"/>
  <c r="M60" i="5"/>
  <c r="L60" i="5"/>
  <c r="K60" i="5"/>
  <c r="B60" i="5"/>
  <c r="O59" i="5"/>
  <c r="N59" i="5"/>
  <c r="M59" i="5"/>
  <c r="L59" i="5"/>
  <c r="K59" i="5"/>
  <c r="B59" i="5"/>
  <c r="O58" i="5"/>
  <c r="N58" i="5"/>
  <c r="M58" i="5"/>
  <c r="L58" i="5"/>
  <c r="K58" i="5"/>
  <c r="B58" i="5"/>
  <c r="O57" i="5"/>
  <c r="N57" i="5"/>
  <c r="M57" i="5"/>
  <c r="L57" i="5"/>
  <c r="K57" i="5"/>
  <c r="B57" i="5"/>
  <c r="O56" i="5"/>
  <c r="N56" i="5"/>
  <c r="M56" i="5"/>
  <c r="L56" i="5"/>
  <c r="K56" i="5"/>
  <c r="B56" i="5"/>
  <c r="O55" i="5"/>
  <c r="N55" i="5"/>
  <c r="M55" i="5"/>
  <c r="L55" i="5"/>
  <c r="K55" i="5"/>
  <c r="B55" i="5"/>
  <c r="O54" i="5"/>
  <c r="N54" i="5"/>
  <c r="M54" i="5"/>
  <c r="L54" i="5"/>
  <c r="K54" i="5"/>
  <c r="B54" i="5"/>
  <c r="O53" i="5"/>
  <c r="N53" i="5"/>
  <c r="M53" i="5"/>
  <c r="L53" i="5"/>
  <c r="K53" i="5"/>
  <c r="B53" i="5"/>
  <c r="O52" i="5"/>
  <c r="N52" i="5"/>
  <c r="M52" i="5"/>
  <c r="L52" i="5"/>
  <c r="K52" i="5"/>
  <c r="B52" i="5"/>
  <c r="O51" i="5"/>
  <c r="N51" i="5"/>
  <c r="M51" i="5"/>
  <c r="L51" i="5"/>
  <c r="K51" i="5"/>
  <c r="B51" i="5"/>
  <c r="O50" i="5"/>
  <c r="N50" i="5"/>
  <c r="M50" i="5"/>
  <c r="L50" i="5"/>
  <c r="K50" i="5"/>
  <c r="B50" i="5"/>
  <c r="O49" i="5"/>
  <c r="N49" i="5"/>
  <c r="M49" i="5"/>
  <c r="L49" i="5"/>
  <c r="K49" i="5"/>
  <c r="B49" i="5"/>
  <c r="O48" i="5"/>
  <c r="N48" i="5"/>
  <c r="M48" i="5"/>
  <c r="L48" i="5"/>
  <c r="K48" i="5"/>
  <c r="B48" i="5"/>
  <c r="O47" i="5"/>
  <c r="N47" i="5"/>
  <c r="M47" i="5"/>
  <c r="L47" i="5"/>
  <c r="K47" i="5"/>
  <c r="B47" i="5"/>
  <c r="O46" i="5"/>
  <c r="N46" i="5"/>
  <c r="M46" i="5"/>
  <c r="L46" i="5"/>
  <c r="K46" i="5"/>
  <c r="B46" i="5"/>
  <c r="O45" i="5"/>
  <c r="N45" i="5"/>
  <c r="M45" i="5"/>
  <c r="L45" i="5"/>
  <c r="K45" i="5"/>
  <c r="B45" i="5"/>
  <c r="O44" i="5"/>
  <c r="N44" i="5"/>
  <c r="M44" i="5"/>
  <c r="L44" i="5"/>
  <c r="K44" i="5"/>
  <c r="B44" i="5"/>
  <c r="O43" i="5"/>
  <c r="N43" i="5"/>
  <c r="M43" i="5"/>
  <c r="L43" i="5"/>
  <c r="K43" i="5"/>
  <c r="B43" i="5"/>
  <c r="O42" i="5"/>
  <c r="N42" i="5"/>
  <c r="M42" i="5"/>
  <c r="L42" i="5"/>
  <c r="K42" i="5"/>
  <c r="B42" i="5"/>
  <c r="O41" i="5"/>
  <c r="N41" i="5"/>
  <c r="M41" i="5"/>
  <c r="L41" i="5"/>
  <c r="K41" i="5"/>
  <c r="B41" i="5"/>
  <c r="O40" i="5"/>
  <c r="N40" i="5"/>
  <c r="M40" i="5"/>
  <c r="L40" i="5"/>
  <c r="K40" i="5"/>
  <c r="B40" i="5"/>
  <c r="O39" i="5"/>
  <c r="N39" i="5"/>
  <c r="M39" i="5"/>
  <c r="L39" i="5"/>
  <c r="K39" i="5"/>
  <c r="B39" i="5"/>
  <c r="O38" i="5"/>
  <c r="N38" i="5"/>
  <c r="M38" i="5"/>
  <c r="L38" i="5"/>
  <c r="K38" i="5"/>
  <c r="B38" i="5"/>
  <c r="O37" i="5"/>
  <c r="N37" i="5"/>
  <c r="M37" i="5"/>
  <c r="L37" i="5"/>
  <c r="K37" i="5"/>
  <c r="B37" i="5"/>
  <c r="O36" i="5"/>
  <c r="N36" i="5"/>
  <c r="M36" i="5"/>
  <c r="L36" i="5"/>
  <c r="K36" i="5"/>
  <c r="B36" i="5"/>
  <c r="O35" i="5"/>
  <c r="N35" i="5"/>
  <c r="M35" i="5"/>
  <c r="L35" i="5"/>
  <c r="K35" i="5"/>
  <c r="B35" i="5"/>
  <c r="O34" i="5"/>
  <c r="N34" i="5"/>
  <c r="M34" i="5"/>
  <c r="L34" i="5"/>
  <c r="K34" i="5"/>
  <c r="B34" i="5"/>
  <c r="O33" i="5"/>
  <c r="N33" i="5"/>
  <c r="M33" i="5"/>
  <c r="L33" i="5"/>
  <c r="K33" i="5"/>
  <c r="B33" i="5"/>
  <c r="O32" i="5"/>
  <c r="N32" i="5"/>
  <c r="M32" i="5"/>
  <c r="L32" i="5"/>
  <c r="K32" i="5"/>
  <c r="B32" i="5"/>
  <c r="O31" i="5"/>
  <c r="N31" i="5"/>
  <c r="M31" i="5"/>
  <c r="L31" i="5"/>
  <c r="K31" i="5"/>
  <c r="B31" i="5"/>
  <c r="O30" i="5"/>
  <c r="N30" i="5"/>
  <c r="M30" i="5"/>
  <c r="L30" i="5"/>
  <c r="K30" i="5"/>
  <c r="B30" i="5"/>
  <c r="O29" i="5"/>
  <c r="N29" i="5"/>
  <c r="M29" i="5"/>
  <c r="L29" i="5"/>
  <c r="K29" i="5"/>
  <c r="B29" i="5"/>
  <c r="O28" i="5"/>
  <c r="N28" i="5"/>
  <c r="M28" i="5"/>
  <c r="L28" i="5"/>
  <c r="K28" i="5"/>
  <c r="B28" i="5"/>
  <c r="O27" i="5"/>
  <c r="N27" i="5"/>
  <c r="M27" i="5"/>
  <c r="L27" i="5"/>
  <c r="K27" i="5"/>
  <c r="B27" i="5"/>
  <c r="O26" i="5"/>
  <c r="N26" i="5"/>
  <c r="M26" i="5"/>
  <c r="L26" i="5"/>
  <c r="K26" i="5"/>
  <c r="B26" i="5"/>
  <c r="O25" i="5"/>
  <c r="N25" i="5"/>
  <c r="M25" i="5"/>
  <c r="L25" i="5"/>
  <c r="K25" i="5"/>
  <c r="B25" i="5"/>
  <c r="O24" i="5"/>
  <c r="N24" i="5"/>
  <c r="M24" i="5"/>
  <c r="L24" i="5"/>
  <c r="K24" i="5"/>
  <c r="B24" i="5"/>
  <c r="O23" i="5"/>
  <c r="N23" i="5"/>
  <c r="M23" i="5"/>
  <c r="L23" i="5"/>
  <c r="K23" i="5"/>
  <c r="B23" i="5"/>
  <c r="O22" i="5"/>
  <c r="N22" i="5"/>
  <c r="M22" i="5"/>
  <c r="L22" i="5"/>
  <c r="K22" i="5"/>
  <c r="B22" i="5"/>
  <c r="O21" i="5"/>
  <c r="N21" i="5"/>
  <c r="M21" i="5"/>
  <c r="L21" i="5"/>
  <c r="K21" i="5"/>
  <c r="B21" i="5"/>
  <c r="O20" i="5"/>
  <c r="N20" i="5"/>
  <c r="M20" i="5"/>
  <c r="L20" i="5"/>
  <c r="K20" i="5"/>
  <c r="B20" i="5"/>
  <c r="O19" i="5"/>
  <c r="N19" i="5"/>
  <c r="M19" i="5"/>
  <c r="L19" i="5"/>
  <c r="K19" i="5"/>
  <c r="B19" i="5"/>
  <c r="O18" i="5"/>
  <c r="N18" i="5"/>
  <c r="M18" i="5"/>
  <c r="L18" i="5"/>
  <c r="K18" i="5"/>
  <c r="B18" i="5"/>
  <c r="O17" i="5"/>
  <c r="N17" i="5"/>
  <c r="M17" i="5"/>
  <c r="L17" i="5"/>
  <c r="K17" i="5"/>
  <c r="B17" i="5"/>
  <c r="O16" i="5"/>
  <c r="N16" i="5"/>
  <c r="M16" i="5"/>
  <c r="L16" i="5"/>
  <c r="K16" i="5"/>
  <c r="B16" i="5"/>
  <c r="O15" i="5"/>
  <c r="N15" i="5"/>
  <c r="M15" i="5"/>
  <c r="L15" i="5"/>
  <c r="K15" i="5"/>
  <c r="B15" i="5"/>
  <c r="O14" i="5"/>
  <c r="N14" i="5"/>
  <c r="M14" i="5"/>
  <c r="L14" i="5"/>
  <c r="K14" i="5"/>
  <c r="B14" i="5"/>
  <c r="O13" i="5"/>
  <c r="N13" i="5"/>
  <c r="M13" i="5"/>
  <c r="L13" i="5"/>
  <c r="K13" i="5"/>
  <c r="B13" i="5"/>
  <c r="O12" i="5"/>
  <c r="N12" i="5"/>
  <c r="M12" i="5"/>
  <c r="L12" i="5"/>
  <c r="K12" i="5"/>
  <c r="B12" i="5"/>
  <c r="O11" i="5"/>
  <c r="N11" i="5"/>
  <c r="M11" i="5"/>
  <c r="L11" i="5"/>
  <c r="K11" i="5"/>
  <c r="B11" i="5"/>
  <c r="O10" i="5"/>
  <c r="N10" i="5"/>
  <c r="M10" i="5"/>
  <c r="L10" i="5"/>
  <c r="K10" i="5"/>
  <c r="B10" i="5"/>
  <c r="O9" i="5"/>
  <c r="N9" i="5"/>
  <c r="M9" i="5"/>
  <c r="L9" i="5"/>
  <c r="K9" i="5"/>
  <c r="B9" i="5"/>
  <c r="O8" i="5"/>
  <c r="N8" i="5"/>
  <c r="M8" i="5"/>
  <c r="L8" i="5"/>
  <c r="K8" i="5"/>
  <c r="B8" i="5"/>
  <c r="O7" i="5"/>
  <c r="N7" i="5"/>
  <c r="M7" i="5"/>
  <c r="L7" i="5"/>
  <c r="K7" i="5"/>
  <c r="B7" i="5"/>
  <c r="O6" i="5"/>
  <c r="N6" i="5"/>
  <c r="M6" i="5"/>
  <c r="L6" i="5"/>
  <c r="K6" i="5"/>
  <c r="B6" i="5"/>
  <c r="O5" i="5"/>
  <c r="N5" i="5"/>
  <c r="M5" i="5"/>
  <c r="L5" i="5"/>
  <c r="K5" i="5"/>
  <c r="B5" i="5"/>
  <c r="O4" i="5"/>
  <c r="N4" i="5"/>
  <c r="M4" i="5"/>
  <c r="L4" i="5"/>
  <c r="K4" i="5"/>
  <c r="B4" i="5"/>
  <c r="O3" i="5"/>
  <c r="N3" i="5"/>
  <c r="M3" i="5"/>
  <c r="L3" i="5"/>
  <c r="K3" i="5"/>
  <c r="B3" i="5"/>
  <c r="O2" i="5"/>
  <c r="N2" i="5"/>
  <c r="M2" i="5"/>
  <c r="L2" i="5"/>
  <c r="K2" i="5"/>
  <c r="B2" i="5"/>
  <c r="G13" i="2" l="1"/>
  <c r="Z10" i="2"/>
  <c r="M26" i="2"/>
  <c r="M27" i="2"/>
  <c r="M25" i="2" l="1"/>
  <c r="N28" i="2"/>
  <c r="L28" i="2"/>
  <c r="M28" i="2" l="1"/>
  <c r="I39" i="2" s="1"/>
  <c r="D7" i="4"/>
  <c r="C7" i="4"/>
  <c r="M3" i="4" s="1" a="1"/>
  <c r="M3" i="4" s="1"/>
  <c r="B7" i="4"/>
  <c r="L3" i="4" s="1" a="1"/>
  <c r="L3" i="4" s="1"/>
  <c r="N30" i="2" l="1"/>
  <c r="K42" i="2" s="1"/>
  <c r="N32" i="2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<sst xmlns="http://schemas.openxmlformats.org/spreadsheetml/2006/main" count="2826" uniqueCount="1020">
  <si>
    <t>Réalisation : URH Hauts-de-France</t>
  </si>
  <si>
    <t>l.deken@union-habitat.org</t>
  </si>
  <si>
    <t>Région</t>
  </si>
  <si>
    <t>Libellé Département</t>
  </si>
  <si>
    <t>Département</t>
  </si>
  <si>
    <t>Nom de l'EPCI</t>
  </si>
  <si>
    <t>SIRET de l'EPCI</t>
  </si>
  <si>
    <t>Année de référence</t>
  </si>
  <si>
    <t>EPCI concerné par l'obligation ?</t>
  </si>
  <si>
    <t>Q1 annuel</t>
  </si>
  <si>
    <t>Q2 annuel</t>
  </si>
  <si>
    <t>Q3 annuel</t>
  </si>
  <si>
    <t>Q2 mensuel</t>
  </si>
  <si>
    <t>Q3 mensuel</t>
  </si>
  <si>
    <t>Auvergne-Rhône-Alpes</t>
  </si>
  <si>
    <t>01 - Ain</t>
  </si>
  <si>
    <t>CA du Bassin de Bourg-en-Bresse</t>
  </si>
  <si>
    <t>200071751</t>
  </si>
  <si>
    <t>oui</t>
  </si>
  <si>
    <t>CA du Pays de Gex</t>
  </si>
  <si>
    <t>240100750</t>
  </si>
  <si>
    <t>CA Haut-Bugey Agglomération</t>
  </si>
  <si>
    <t>200042935</t>
  </si>
  <si>
    <t>CA Mâconnais Beaujolais Agglomération</t>
  </si>
  <si>
    <t>200070308</t>
  </si>
  <si>
    <t>CA Villefranche Beaujolais Saône</t>
  </si>
  <si>
    <t>200040590</t>
  </si>
  <si>
    <t>CC Bugey Sud</t>
  </si>
  <si>
    <t>200040350</t>
  </si>
  <si>
    <t>CC de la Côtière à Montluel</t>
  </si>
  <si>
    <t>240100610</t>
  </si>
  <si>
    <t>CC de la Plaine de l'Ain</t>
  </si>
  <si>
    <t>240100883</t>
  </si>
  <si>
    <t>03 - Allier</t>
  </si>
  <si>
    <t>CA Montluçon Communauté</t>
  </si>
  <si>
    <t>200071082</t>
  </si>
  <si>
    <t>CA Moulins Communauté</t>
  </si>
  <si>
    <t>200071140</t>
  </si>
  <si>
    <t>CA Vichy Communauté</t>
  </si>
  <si>
    <t>200071363</t>
  </si>
  <si>
    <t>07 - Ardèche</t>
  </si>
  <si>
    <t>CA Annonay Rhône Agglo</t>
  </si>
  <si>
    <t>200072015</t>
  </si>
  <si>
    <t>CA Arche Agglo</t>
  </si>
  <si>
    <t>200073096</t>
  </si>
  <si>
    <t>CA Privas Centre Ardèche</t>
  </si>
  <si>
    <t>200071413</t>
  </si>
  <si>
    <t>CC Ardèche Rhône Coiron</t>
  </si>
  <si>
    <t>200071405</t>
  </si>
  <si>
    <t>CC de Cèze Cévennes</t>
  </si>
  <si>
    <t>200035129</t>
  </si>
  <si>
    <t>CC du Bassin d'Aubenas</t>
  </si>
  <si>
    <t>200073245</t>
  </si>
  <si>
    <t>CC Porte de Dromardèche</t>
  </si>
  <si>
    <t>200040491</t>
  </si>
  <si>
    <t>CC Rhône Crussol</t>
  </si>
  <si>
    <t>200041366</t>
  </si>
  <si>
    <t>15 - Cantal</t>
  </si>
  <si>
    <t>241500230</t>
  </si>
  <si>
    <t>26 - Drôme</t>
  </si>
  <si>
    <t>CA Montélimar Agglomération</t>
  </si>
  <si>
    <t>200040459</t>
  </si>
  <si>
    <t>CA Valence Romans Agglo</t>
  </si>
  <si>
    <t>200068781</t>
  </si>
  <si>
    <t>CC du Val de Drôme en Biovallée</t>
  </si>
  <si>
    <t>242600252</t>
  </si>
  <si>
    <t>38 - Isère</t>
  </si>
  <si>
    <t>CA du Pays Voironnais</t>
  </si>
  <si>
    <t>243800984</t>
  </si>
  <si>
    <t>CA Porte de l'Isère (CAPI)</t>
  </si>
  <si>
    <t>243800604</t>
  </si>
  <si>
    <t>CA Vienne Condrieu</t>
  </si>
  <si>
    <t>200077014</t>
  </si>
  <si>
    <t>CC Entre Bièvre et Rhône</t>
  </si>
  <si>
    <t>200085751</t>
  </si>
  <si>
    <t>Grenoble-Alpes-Métropole</t>
  </si>
  <si>
    <t>200040715</t>
  </si>
  <si>
    <t>42 - Loire</t>
  </si>
  <si>
    <t>CA Roannais Agglomération</t>
  </si>
  <si>
    <t>200035731</t>
  </si>
  <si>
    <t>Loire Forez Agglomération (LFA)</t>
  </si>
  <si>
    <t>200065886</t>
  </si>
  <si>
    <t>Saint-Étienne Métropole</t>
  </si>
  <si>
    <t>244200770</t>
  </si>
  <si>
    <t>43 - Haute-Loire</t>
  </si>
  <si>
    <t>CA du Puy-en-Velay</t>
  </si>
  <si>
    <t>200073419</t>
  </si>
  <si>
    <t>63 - Puy-de-Dôme</t>
  </si>
  <si>
    <t>CA Agglo Pays d'Issoire</t>
  </si>
  <si>
    <t>200070407</t>
  </si>
  <si>
    <t>CA Riom Limagne et Volcans</t>
  </si>
  <si>
    <t>200070753</t>
  </si>
  <si>
    <t>CC Thiers Dore et Montagne</t>
  </si>
  <si>
    <t>200070712</t>
  </si>
  <si>
    <t>Clermont Auvergne Métropole</t>
  </si>
  <si>
    <t>246300701</t>
  </si>
  <si>
    <t>69 - Rhône</t>
  </si>
  <si>
    <t>CA de l'Ouest Rhodanien</t>
  </si>
  <si>
    <t>200040566</t>
  </si>
  <si>
    <t>CC de la Vallée du Garon (CCVG)</t>
  </si>
  <si>
    <t>246900757</t>
  </si>
  <si>
    <t>CC de l'Est Lyonnais (CCEL)</t>
  </si>
  <si>
    <t>246900575</t>
  </si>
  <si>
    <t>CC Saône-Beaujolais</t>
  </si>
  <si>
    <t>200067817</t>
  </si>
  <si>
    <t>Métropole de Lyon</t>
  </si>
  <si>
    <t>200046977</t>
  </si>
  <si>
    <t>73 - Savoie</t>
  </si>
  <si>
    <t>CA Arlysère</t>
  </si>
  <si>
    <t>200068997</t>
  </si>
  <si>
    <t>CA du Grand Chambéry</t>
  </si>
  <si>
    <t>200069110</t>
  </si>
  <si>
    <t>CA Grand Lac</t>
  </si>
  <si>
    <t>200068674</t>
  </si>
  <si>
    <t>74 - Haute-Savoie</t>
  </si>
  <si>
    <t>CA Annemasse-Les Voirons-Agglomération</t>
  </si>
  <si>
    <t>200011773</t>
  </si>
  <si>
    <t>CA du Grand Annecy</t>
  </si>
  <si>
    <t>200066793</t>
  </si>
  <si>
    <t>CA Thonon Agglomération</t>
  </si>
  <si>
    <t>200067551</t>
  </si>
  <si>
    <t>CC Cluses-Arve et Montagnes</t>
  </si>
  <si>
    <t>200033116</t>
  </si>
  <si>
    <t>CC du Genevois</t>
  </si>
  <si>
    <t>247400690</t>
  </si>
  <si>
    <t>CC Faucigny - Glières</t>
  </si>
  <si>
    <t>200000172</t>
  </si>
  <si>
    <t>CC Pays du Mont-Blanc</t>
  </si>
  <si>
    <t>200034882</t>
  </si>
  <si>
    <t>CC Rumilly Terre de Savoie</t>
  </si>
  <si>
    <t>247400740</t>
  </si>
  <si>
    <t>Bourgogne-Franche-Comté</t>
  </si>
  <si>
    <t>21 - Côte-d'Or</t>
  </si>
  <si>
    <t>CA Beaune, Côte et Sud - Communauté Beaune-Chagny-Nolay</t>
  </si>
  <si>
    <t>200006682</t>
  </si>
  <si>
    <t>Dijon Métropole</t>
  </si>
  <si>
    <t>242100410</t>
  </si>
  <si>
    <t>25 - Doubs</t>
  </si>
  <si>
    <t>CA Pays de Montbéliard Agglomération</t>
  </si>
  <si>
    <t>200065647</t>
  </si>
  <si>
    <t>CC du Grand Pontarlier</t>
  </si>
  <si>
    <t>242500338</t>
  </si>
  <si>
    <t>CC du Pays d'Héricourt</t>
  </si>
  <si>
    <t>247000722</t>
  </si>
  <si>
    <t>CU Grand Besançon Métropole</t>
  </si>
  <si>
    <t>242500361</t>
  </si>
  <si>
    <t>39 - Jura</t>
  </si>
  <si>
    <t>CA du Grand Dole</t>
  </si>
  <si>
    <t>200010650</t>
  </si>
  <si>
    <t>CA ECLA  (Espace Communautaire Lons Agglomération)</t>
  </si>
  <si>
    <t>200071116</t>
  </si>
  <si>
    <t>CC Haut-Jura Saint-Claude</t>
  </si>
  <si>
    <t>200026573</t>
  </si>
  <si>
    <t>58 - Nièvre</t>
  </si>
  <si>
    <t>CA de Nevers</t>
  </si>
  <si>
    <t>245804406</t>
  </si>
  <si>
    <t>CC Coeur de Loire</t>
  </si>
  <si>
    <t>200067916</t>
  </si>
  <si>
    <t>70 - Haute-Saône</t>
  </si>
  <si>
    <t>CA de Vesoul</t>
  </si>
  <si>
    <t>247000011</t>
  </si>
  <si>
    <t>CC du Pays de Lure</t>
  </si>
  <si>
    <t>247000664</t>
  </si>
  <si>
    <t>CC du Pays de Luxeuil</t>
  </si>
  <si>
    <t>247000755</t>
  </si>
  <si>
    <t>CC Val de Gray</t>
  </si>
  <si>
    <t>200036549</t>
  </si>
  <si>
    <t>71 - Saône-et-Loire</t>
  </si>
  <si>
    <t>CA Le Grand Chalon</t>
  </si>
  <si>
    <t>247100589</t>
  </si>
  <si>
    <t>CC du Grand Autunois Morvan</t>
  </si>
  <si>
    <t>200070530</t>
  </si>
  <si>
    <t>CU Le Creusot Montceau-les-Mines</t>
  </si>
  <si>
    <t>247100290</t>
  </si>
  <si>
    <t>89 - Yonne</t>
  </si>
  <si>
    <t>CA de l'Auxerrois</t>
  </si>
  <si>
    <t>200067114</t>
  </si>
  <si>
    <t>CA du Grand Sénonais</t>
  </si>
  <si>
    <t>248900334</t>
  </si>
  <si>
    <t>CC de l'Agglomération Migennoise</t>
  </si>
  <si>
    <t>248900383</t>
  </si>
  <si>
    <t>CC du Jovinien</t>
  </si>
  <si>
    <t>248900938</t>
  </si>
  <si>
    <t>90 - Territoire de Belfort</t>
  </si>
  <si>
    <t>CA Grand Belfort</t>
  </si>
  <si>
    <t>200069052</t>
  </si>
  <si>
    <t>Bretagne</t>
  </si>
  <si>
    <t>22 - Côtes-d'Armor</t>
  </si>
  <si>
    <t>CA Dinan Agglomération</t>
  </si>
  <si>
    <t>200068989</t>
  </si>
  <si>
    <t>CA Guingamp-Paimpol Agglomération de l'Armor à l'Argoat</t>
  </si>
  <si>
    <t>200067981</t>
  </si>
  <si>
    <t>CA Lamballe Terre et Mer</t>
  </si>
  <si>
    <t>200069391</t>
  </si>
  <si>
    <t>CA Lannion-Trégor Communauté</t>
  </si>
  <si>
    <t>200065928</t>
  </si>
  <si>
    <t>CA Saint-Brieuc Armor Agglomération</t>
  </si>
  <si>
    <t>200069409</t>
  </si>
  <si>
    <t>CC Pontivy Communauté</t>
  </si>
  <si>
    <t>245614433</t>
  </si>
  <si>
    <t>29 - Finistère</t>
  </si>
  <si>
    <t>Brest Métropole</t>
  </si>
  <si>
    <t>242900314</t>
  </si>
  <si>
    <t>CA Concarneau Cornouaille Agglomération</t>
  </si>
  <si>
    <t>242900769</t>
  </si>
  <si>
    <t>CA du Pays de Landerneau-Daoulas</t>
  </si>
  <si>
    <t>242900801</t>
  </si>
  <si>
    <t>CA Morlaix Communauté</t>
  </si>
  <si>
    <t>242900835</t>
  </si>
  <si>
    <t>CA Quimper Bretagne Occidentale</t>
  </si>
  <si>
    <t>200068120</t>
  </si>
  <si>
    <t>CA Quimperlé Communauté</t>
  </si>
  <si>
    <t>242900694</t>
  </si>
  <si>
    <t>35 - Ille-et-Vilaine</t>
  </si>
  <si>
    <t>CA du Pays de Saint Malo Agglomération</t>
  </si>
  <si>
    <t>243500782</t>
  </si>
  <si>
    <t>CA Fougères Agglomération</t>
  </si>
  <si>
    <t>200072452</t>
  </si>
  <si>
    <t>CA Redon Agglomération</t>
  </si>
  <si>
    <t>243500741</t>
  </si>
  <si>
    <t>CA Vitré Communauté</t>
  </si>
  <si>
    <t>200039022</t>
  </si>
  <si>
    <t>Rennes Métropole</t>
  </si>
  <si>
    <t>243500139</t>
  </si>
  <si>
    <t>56 - Morbihan</t>
  </si>
  <si>
    <t>CA de la Presqu'île de Guérande Atlantique (Cap Atlantique)</t>
  </si>
  <si>
    <t>244400610</t>
  </si>
  <si>
    <t>CA Golfe du Morbihan - Vannes Agglomération</t>
  </si>
  <si>
    <t>200067932</t>
  </si>
  <si>
    <t>CA Lorient Agglomération</t>
  </si>
  <si>
    <t>200042174</t>
  </si>
  <si>
    <t>CC Auray Quiberon Terre Atlantique</t>
  </si>
  <si>
    <t>200043123</t>
  </si>
  <si>
    <t>Ploërmel Communauté</t>
  </si>
  <si>
    <t>200066777</t>
  </si>
  <si>
    <t>Centre-Val de Loire</t>
  </si>
  <si>
    <t>18 - Cher</t>
  </si>
  <si>
    <t>CA Bourges Plus</t>
  </si>
  <si>
    <t>241800507</t>
  </si>
  <si>
    <t>CC Coeur de France</t>
  </si>
  <si>
    <t>200036135</t>
  </si>
  <si>
    <t>CC Vierzon-Sologne-Berry</t>
  </si>
  <si>
    <t>200090561</t>
  </si>
  <si>
    <t>28 - Eure-et-Loir</t>
  </si>
  <si>
    <t>CA Agglo du Pays de Dreux</t>
  </si>
  <si>
    <t>200040277</t>
  </si>
  <si>
    <t>CA Chartres Métropole</t>
  </si>
  <si>
    <t>200033181</t>
  </si>
  <si>
    <t>CC du Grand Châteaudun</t>
  </si>
  <si>
    <t>200069961</t>
  </si>
  <si>
    <t>CC du Perche</t>
  </si>
  <si>
    <t>200006971</t>
  </si>
  <si>
    <t>36 - Indre</t>
  </si>
  <si>
    <t>CA Châteauroux Métropole</t>
  </si>
  <si>
    <t>243600327</t>
  </si>
  <si>
    <t>37 - Indre-et-Loire</t>
  </si>
  <si>
    <t>CC du Val d'Amboise</t>
  </si>
  <si>
    <t>200043065</t>
  </si>
  <si>
    <t>CC Touraine-Est Vallées</t>
  </si>
  <si>
    <t>200073161</t>
  </si>
  <si>
    <t>Tours Métropole Val de Loire</t>
  </si>
  <si>
    <t>243700754</t>
  </si>
  <si>
    <t>41 - Loir-et-Cher</t>
  </si>
  <si>
    <t>CA de Blois ''Agglopolys''</t>
  </si>
  <si>
    <t>200030385</t>
  </si>
  <si>
    <t>CA Territoires Vendômois</t>
  </si>
  <si>
    <t>200072072</t>
  </si>
  <si>
    <t>CC du Romorantinais et du Monestois</t>
  </si>
  <si>
    <t>200018406</t>
  </si>
  <si>
    <t>45 - Loiret</t>
  </si>
  <si>
    <t>CA Montargoise et Rives du Loing (AME)</t>
  </si>
  <si>
    <t>244500203</t>
  </si>
  <si>
    <t>CC du Pithiverais</t>
  </si>
  <si>
    <t>200066280</t>
  </si>
  <si>
    <t>CC du Val de Sully</t>
  </si>
  <si>
    <t>200070100</t>
  </si>
  <si>
    <t>CC Giennoises</t>
  </si>
  <si>
    <t>244500211</t>
  </si>
  <si>
    <t>Orléans Métropole</t>
  </si>
  <si>
    <t>244500468</t>
  </si>
  <si>
    <t>Corse</t>
  </si>
  <si>
    <t>2A - Corse-du-Sud</t>
  </si>
  <si>
    <t>CA du Pays Ajaccien</t>
  </si>
  <si>
    <t>242010056</t>
  </si>
  <si>
    <t>CC du Sud Corse</t>
  </si>
  <si>
    <t>200040764</t>
  </si>
  <si>
    <t>2B - Haute-Corse</t>
  </si>
  <si>
    <t>CA de Bastia</t>
  </si>
  <si>
    <t>242000354</t>
  </si>
  <si>
    <t>Grand Est</t>
  </si>
  <si>
    <t>08 - Ardennes</t>
  </si>
  <si>
    <t>Ardenne Métropole</t>
  </si>
  <si>
    <t>200041630</t>
  </si>
  <si>
    <t>CC du Pays Rethélois</t>
  </si>
  <si>
    <t>200043156</t>
  </si>
  <si>
    <t>10 - Aube</t>
  </si>
  <si>
    <t>CA Troyes Champagne Métropole</t>
  </si>
  <si>
    <t>200069250</t>
  </si>
  <si>
    <t>CC des Portes de Romilly sur Seine</t>
  </si>
  <si>
    <t>200000545</t>
  </si>
  <si>
    <t>51 - Marne</t>
  </si>
  <si>
    <t>CA de Châlons-en-Champagne</t>
  </si>
  <si>
    <t>200066876</t>
  </si>
  <si>
    <t>CA du Grand Saint-Dizier Der et Vallées</t>
  </si>
  <si>
    <t>200068666</t>
  </si>
  <si>
    <t>CA Epernay, Coteaux et Plaine de Champagne</t>
  </si>
  <si>
    <t>200067684</t>
  </si>
  <si>
    <t>CC de Vitry, Champagne et Der</t>
  </si>
  <si>
    <t>200034718</t>
  </si>
  <si>
    <t>CU du Grand Reims</t>
  </si>
  <si>
    <t>200067213</t>
  </si>
  <si>
    <t>52 - Haute-Marne</t>
  </si>
  <si>
    <t>CA de Chaumont</t>
  </si>
  <si>
    <t>200068658</t>
  </si>
  <si>
    <t>CC du Grand Langres</t>
  </si>
  <si>
    <t>200072999</t>
  </si>
  <si>
    <t>54 - Meurthe-et-Moselle</t>
  </si>
  <si>
    <t>CA de Saint-Dié-des-Vosges</t>
  </si>
  <si>
    <t>200071066</t>
  </si>
  <si>
    <t>CC du Bassin de Pompey</t>
  </si>
  <si>
    <t>245400601</t>
  </si>
  <si>
    <t>CC du Bassin de Pont-à-Mousson</t>
  </si>
  <si>
    <t>200041515</t>
  </si>
  <si>
    <t>CC du Territoire de Lunéville à Baccarat</t>
  </si>
  <si>
    <t>200070324</t>
  </si>
  <si>
    <t>CC Terres Touloises</t>
  </si>
  <si>
    <t>200070563</t>
  </si>
  <si>
    <t>245400262</t>
  </si>
  <si>
    <t>Métropole du Grand Nancy</t>
  </si>
  <si>
    <t>245400676</t>
  </si>
  <si>
    <t>55 - Meuse</t>
  </si>
  <si>
    <t>CA de Bar-le-Duc - Sud Meuse</t>
  </si>
  <si>
    <t>200033025</t>
  </si>
  <si>
    <t>CA du Grand Verdun</t>
  </si>
  <si>
    <t>200049187</t>
  </si>
  <si>
    <t>57 - Moselle</t>
  </si>
  <si>
    <t>CA de Forbach Porte de France</t>
  </si>
  <si>
    <t>245700372</t>
  </si>
  <si>
    <t>CA Saint-Avold Synergie</t>
  </si>
  <si>
    <t>200067502</t>
  </si>
  <si>
    <t>CA Sarreguemines Confluences</t>
  </si>
  <si>
    <t>200070746</t>
  </si>
  <si>
    <t>CC de Freyming-Merlebach</t>
  </si>
  <si>
    <t>245700398</t>
  </si>
  <si>
    <t>CC de l'Arc Mosellan</t>
  </si>
  <si>
    <t>245701354</t>
  </si>
  <si>
    <t>CC du Pays Orne Moselle</t>
  </si>
  <si>
    <t>245701271</t>
  </si>
  <si>
    <t>CC du Warndt</t>
  </si>
  <si>
    <t>245701164</t>
  </si>
  <si>
    <t>CC Rives de Moselle</t>
  </si>
  <si>
    <t>200039949</t>
  </si>
  <si>
    <t>CC Sarrebourg Moselle Sud</t>
  </si>
  <si>
    <t>200068146</t>
  </si>
  <si>
    <t>Metz Métropole</t>
  </si>
  <si>
    <t>200039865</t>
  </si>
  <si>
    <t>67 - Bas-Rhin</t>
  </si>
  <si>
    <t>CA de Haguenau</t>
  </si>
  <si>
    <t>200067874</t>
  </si>
  <si>
    <t>CC de Sélestat</t>
  </si>
  <si>
    <t>246700967</t>
  </si>
  <si>
    <t>CC du Canton d'Erstein</t>
  </si>
  <si>
    <t>200067924</t>
  </si>
  <si>
    <t>CC du Pays de Saverne</t>
  </si>
  <si>
    <t>200068112</t>
  </si>
  <si>
    <t>Eurométropole de Strasbourg</t>
  </si>
  <si>
    <t>246700488</t>
  </si>
  <si>
    <t>68 - Haut-Rhin</t>
  </si>
  <si>
    <t>CA Colmar Agglomération</t>
  </si>
  <si>
    <t>246800726</t>
  </si>
  <si>
    <t>CA Mulhouse Alsace Agglomération</t>
  </si>
  <si>
    <t>200066009</t>
  </si>
  <si>
    <t>CA Saint-Louis Agglomération</t>
  </si>
  <si>
    <t>200066058</t>
  </si>
  <si>
    <t>CC de la Région de Guebwiller</t>
  </si>
  <si>
    <t>246800569</t>
  </si>
  <si>
    <t>CC de Thann-Cernay</t>
  </si>
  <si>
    <t>200036465</t>
  </si>
  <si>
    <t>88 - Vosges</t>
  </si>
  <si>
    <t>CA d'Epinal</t>
  </si>
  <si>
    <t>200068757</t>
  </si>
  <si>
    <t>CC de la Porte des Vosges Méridionales</t>
  </si>
  <si>
    <t>200068377</t>
  </si>
  <si>
    <t>Guadeloupe</t>
  </si>
  <si>
    <t>97 - -Guadeloupe</t>
  </si>
  <si>
    <t>CA CAP Excellence</t>
  </si>
  <si>
    <t>200018653</t>
  </si>
  <si>
    <t>CA du Nord Basse-Terre</t>
  </si>
  <si>
    <t>249710062</t>
  </si>
  <si>
    <t>CA du Nord Grande Terre</t>
  </si>
  <si>
    <t>200044691</t>
  </si>
  <si>
    <t>CA Grand Sud Caraïbe</t>
  </si>
  <si>
    <t>249710070</t>
  </si>
  <si>
    <t>CA La Riviéra du Levant</t>
  </si>
  <si>
    <t>200041507</t>
  </si>
  <si>
    <t>Guyane</t>
  </si>
  <si>
    <t>97 - -Guyane</t>
  </si>
  <si>
    <t>CA du Centre Littoral</t>
  </si>
  <si>
    <t>249730045</t>
  </si>
  <si>
    <t>CC de l'Ouest Guyanais</t>
  </si>
  <si>
    <t>249730037</t>
  </si>
  <si>
    <t>CC des Savanes</t>
  </si>
  <si>
    <t>200027548</t>
  </si>
  <si>
    <t>Hauts-de-France</t>
  </si>
  <si>
    <t>02 - Aisne</t>
  </si>
  <si>
    <t>CA Chauny Tergnier La Fère</t>
  </si>
  <si>
    <t>200071785</t>
  </si>
  <si>
    <t>CA de la Région de Château-Thierry</t>
  </si>
  <si>
    <t>200072031</t>
  </si>
  <si>
    <t>CA du Pays de Laon</t>
  </si>
  <si>
    <t>200043495</t>
  </si>
  <si>
    <t>CA du Saint-Quentinois</t>
  </si>
  <si>
    <t>200071892</t>
  </si>
  <si>
    <t>CC des Trois Rivières</t>
  </si>
  <si>
    <t>240200600</t>
  </si>
  <si>
    <t>CC Retz en Valois</t>
  </si>
  <si>
    <t>200071991</t>
  </si>
  <si>
    <t>GrandSoissons Agglomération</t>
  </si>
  <si>
    <t>240200477</t>
  </si>
  <si>
    <t>59 - Nord</t>
  </si>
  <si>
    <t>CA Coeur de Flandre</t>
  </si>
  <si>
    <t>200040947</t>
  </si>
  <si>
    <t>CA Coeur d'Ostrevent</t>
  </si>
  <si>
    <t>245901152</t>
  </si>
  <si>
    <t>CA de Cambrai</t>
  </si>
  <si>
    <t>200068500</t>
  </si>
  <si>
    <t>CA de la Porte du Hainaut</t>
  </si>
  <si>
    <t>200042190</t>
  </si>
  <si>
    <t>CA Douaisis Agglo</t>
  </si>
  <si>
    <t>200044618</t>
  </si>
  <si>
    <t>CA du Caudrésis et du Catésis</t>
  </si>
  <si>
    <t>200030633</t>
  </si>
  <si>
    <t>CA Maubeuge Val de Sambre</t>
  </si>
  <si>
    <t>200043396</t>
  </si>
  <si>
    <t>CA Valenciennes Métropole</t>
  </si>
  <si>
    <t>245901160</t>
  </si>
  <si>
    <t>CC du Pays de Mormal</t>
  </si>
  <si>
    <t>200043321</t>
  </si>
  <si>
    <t>CC du Sud Avesnois</t>
  </si>
  <si>
    <t>200043404</t>
  </si>
  <si>
    <t>CC Pévèle-Carembault</t>
  </si>
  <si>
    <t>200041960</t>
  </si>
  <si>
    <t>CU de Dunkerque</t>
  </si>
  <si>
    <t>245900428</t>
  </si>
  <si>
    <t>Métropole Européenne de Lille</t>
  </si>
  <si>
    <t>200093201</t>
  </si>
  <si>
    <t>60 - Oise</t>
  </si>
  <si>
    <t>CA Creil Sud Oise</t>
  </si>
  <si>
    <t>200068047</t>
  </si>
  <si>
    <t>CA de la Région de Compiègne et de la Basse Automne</t>
  </si>
  <si>
    <t>200067965</t>
  </si>
  <si>
    <t>CA du Beauvaisis</t>
  </si>
  <si>
    <t>200067999</t>
  </si>
  <si>
    <t>CC de l'Aire Cantilienne</t>
  </si>
  <si>
    <t>246000764</t>
  </si>
  <si>
    <t>CC des Pays d'Oise et d'Halatte</t>
  </si>
  <si>
    <t>246000921</t>
  </si>
  <si>
    <t>CC des Sablons</t>
  </si>
  <si>
    <t>246000582</t>
  </si>
  <si>
    <t>CC du Clermontois</t>
  </si>
  <si>
    <t>246000376</t>
  </si>
  <si>
    <t>CC du Pays de Valois</t>
  </si>
  <si>
    <t>246000871</t>
  </si>
  <si>
    <t>CC du Pays Noyonnais</t>
  </si>
  <si>
    <t>246000756</t>
  </si>
  <si>
    <t>CC Thelloise</t>
  </si>
  <si>
    <t>200067973</t>
  </si>
  <si>
    <t>62 - Pas-de-Calais</t>
  </si>
  <si>
    <t>CA de Béthune-Bruay, Artois-Lys Romane</t>
  </si>
  <si>
    <t>200072460</t>
  </si>
  <si>
    <t>CA de Lens - Liévin</t>
  </si>
  <si>
    <t>246200364</t>
  </si>
  <si>
    <t>CA des Deux Baies en Montreuillois</t>
  </si>
  <si>
    <t>200069029</t>
  </si>
  <si>
    <t>CA d'Hénin-Carvin</t>
  </si>
  <si>
    <t>246200299</t>
  </si>
  <si>
    <t>CA du Boulonnais</t>
  </si>
  <si>
    <t>246200729</t>
  </si>
  <si>
    <t>CA du Pays de Saint-Omer</t>
  </si>
  <si>
    <t>200069037</t>
  </si>
  <si>
    <t>CA Grand Calais Terres et Mers</t>
  </si>
  <si>
    <t>200090751</t>
  </si>
  <si>
    <t>CU d'Arras</t>
  </si>
  <si>
    <t>200033579</t>
  </si>
  <si>
    <t>80 - Somme</t>
  </si>
  <si>
    <t>CA Amiens Métropole</t>
  </si>
  <si>
    <t>248000531</t>
  </si>
  <si>
    <t>CA de la Baie de Somme</t>
  </si>
  <si>
    <t>200070993</t>
  </si>
  <si>
    <t>Île-de-France</t>
  </si>
  <si>
    <t>Paris</t>
  </si>
  <si>
    <t>75 - Paris</t>
  </si>
  <si>
    <t>217500016</t>
  </si>
  <si>
    <t>77 - Seine-et-Marne</t>
  </si>
  <si>
    <t>CA Coulommiers Pays de Brie</t>
  </si>
  <si>
    <t>200090504</t>
  </si>
  <si>
    <t>CA du Pays de Fontainebleau</t>
  </si>
  <si>
    <t>200072346</t>
  </si>
  <si>
    <t>CA du Pays de Meaux</t>
  </si>
  <si>
    <t>200072130</t>
  </si>
  <si>
    <t>CA Grand Paris Sud Seine Essonne Sénart</t>
  </si>
  <si>
    <t>200059228</t>
  </si>
  <si>
    <t>CA Marne et Gondoire</t>
  </si>
  <si>
    <t>247700594</t>
  </si>
  <si>
    <t>CA Melun Val de Seine</t>
  </si>
  <si>
    <t>247700057</t>
  </si>
  <si>
    <t>CA Paris - Vallée de la Marne</t>
  </si>
  <si>
    <t>200057958</t>
  </si>
  <si>
    <t>CA Roissy Pays de France</t>
  </si>
  <si>
    <t>200055655</t>
  </si>
  <si>
    <t>CA Val d'Europe Agglomération</t>
  </si>
  <si>
    <t>247700339</t>
  </si>
  <si>
    <t>CC du Provinois</t>
  </si>
  <si>
    <t>200037133</t>
  </si>
  <si>
    <t>CC Moret Seine et Loing</t>
  </si>
  <si>
    <t>247700032</t>
  </si>
  <si>
    <t>CC Pays de Montereau</t>
  </si>
  <si>
    <t>247700107</t>
  </si>
  <si>
    <t>CC Pays de Nemours</t>
  </si>
  <si>
    <t>200023240</t>
  </si>
  <si>
    <t>78 - Yvelines</t>
  </si>
  <si>
    <t>CA de Cergy-Pontoise</t>
  </si>
  <si>
    <t>249500109</t>
  </si>
  <si>
    <t>CA de Saint Quentin en Yvelines</t>
  </si>
  <si>
    <t>200058782</t>
  </si>
  <si>
    <t>CA Rambouillet Territoires</t>
  </si>
  <si>
    <t>200073344</t>
  </si>
  <si>
    <t>CA Saint Germain Boucles de Seine</t>
  </si>
  <si>
    <t>200058519</t>
  </si>
  <si>
    <t>CA Versailles Grand Parc (CAVGP)</t>
  </si>
  <si>
    <t>247800584</t>
  </si>
  <si>
    <t>CU Grand Paris Seine et Oise</t>
  </si>
  <si>
    <t>200059889</t>
  </si>
  <si>
    <t>91 - Essonne</t>
  </si>
  <si>
    <t>CA Coeur d'Essonne Agglomération</t>
  </si>
  <si>
    <t>200057859</t>
  </si>
  <si>
    <t>CA Communauté Paris-Saclay</t>
  </si>
  <si>
    <t>200056232</t>
  </si>
  <si>
    <t>CA Étampois Sud Essonne</t>
  </si>
  <si>
    <t>200017846</t>
  </si>
  <si>
    <t>CA Val d'Yerres Val de Seine</t>
  </si>
  <si>
    <t>200058477</t>
  </si>
  <si>
    <t>Grand-Orly Seine Bièvre</t>
  </si>
  <si>
    <t>200058014</t>
  </si>
  <si>
    <t>92 - Hauts-de-Seine</t>
  </si>
  <si>
    <t>Boucle Nord de Seine</t>
  </si>
  <si>
    <t>200057990</t>
  </si>
  <si>
    <t>Grand Paris Seine Ouest</t>
  </si>
  <si>
    <t>200057974</t>
  </si>
  <si>
    <t>Paris Ouest La Défense</t>
  </si>
  <si>
    <t>200057982</t>
  </si>
  <si>
    <t>Vallée Sud-Grand Paris</t>
  </si>
  <si>
    <t>200057966</t>
  </si>
  <si>
    <t>93 - Seine-Saint-Denis</t>
  </si>
  <si>
    <t>Est Ensemble</t>
  </si>
  <si>
    <t>200057875</t>
  </si>
  <si>
    <t>Grand Paris Grand Est</t>
  </si>
  <si>
    <t>200058790</t>
  </si>
  <si>
    <t>Paris Terres d'Envol</t>
  </si>
  <si>
    <t>200058097</t>
  </si>
  <si>
    <t>Plaine Commune</t>
  </si>
  <si>
    <t>200057867</t>
  </si>
  <si>
    <t>94 - Val-de-Marne</t>
  </si>
  <si>
    <t>Grand Paris Sud Est Avenir</t>
  </si>
  <si>
    <t>200058006</t>
  </si>
  <si>
    <t>Paris Est Marne et Bois</t>
  </si>
  <si>
    <t>200057941</t>
  </si>
  <si>
    <t>95 - Val-d'Oise</t>
  </si>
  <si>
    <t>CA Plaine Vallée</t>
  </si>
  <si>
    <t>200056380</t>
  </si>
  <si>
    <t>CA Val Parisis</t>
  </si>
  <si>
    <t>200058485</t>
  </si>
  <si>
    <t>CC de la Vallée de l'Oise et des Trois Forêts</t>
  </si>
  <si>
    <t>249500455</t>
  </si>
  <si>
    <t>CC du Haut Val d'Oise</t>
  </si>
  <si>
    <t>249500489</t>
  </si>
  <si>
    <t>La Réunion</t>
  </si>
  <si>
    <t>97 - -La Réunion</t>
  </si>
  <si>
    <t>CA CIVIS (Communauté Intercommunale des Villes Solidaires)</t>
  </si>
  <si>
    <t>249740077</t>
  </si>
  <si>
    <t>CA du Sud</t>
  </si>
  <si>
    <t>249740085</t>
  </si>
  <si>
    <t>CA Intercommunale de la Réunion Est (CIREST)</t>
  </si>
  <si>
    <t>249740093</t>
  </si>
  <si>
    <t>CA Intercommunale du Nord de la Réunion (CINOR)</t>
  </si>
  <si>
    <t>249740119</t>
  </si>
  <si>
    <t>CA Territoire de la Côte Ouest (TCO)</t>
  </si>
  <si>
    <t>249740101</t>
  </si>
  <si>
    <t>Martinique</t>
  </si>
  <si>
    <t>97 - -Martinique</t>
  </si>
  <si>
    <t>CA de l'Espace Sud de la Martinique</t>
  </si>
  <si>
    <t>249720053</t>
  </si>
  <si>
    <t>CA du Centre de la Martinique</t>
  </si>
  <si>
    <t>249720061</t>
  </si>
  <si>
    <t>CA du Pays Nord Martinique</t>
  </si>
  <si>
    <t>200041788</t>
  </si>
  <si>
    <t>Mayotte</t>
  </si>
  <si>
    <t>97 - -Mayotte</t>
  </si>
  <si>
    <t>CA de Dembeni / Mamoudzou</t>
  </si>
  <si>
    <t>200060457</t>
  </si>
  <si>
    <t>CA du Grand Nord de Mayotte</t>
  </si>
  <si>
    <t>200060465</t>
  </si>
  <si>
    <t>CC de Petite-Terre</t>
  </si>
  <si>
    <t>200050532</t>
  </si>
  <si>
    <t>CC du Centre-Ouest</t>
  </si>
  <si>
    <t>200059871</t>
  </si>
  <si>
    <t>CC du Sud</t>
  </si>
  <si>
    <t>200060473</t>
  </si>
  <si>
    <t>Normandie</t>
  </si>
  <si>
    <t>14 - Calvados</t>
  </si>
  <si>
    <t>CA Lisieux Normandie</t>
  </si>
  <si>
    <t>200069532</t>
  </si>
  <si>
    <t>CC de Bayeux Intercom</t>
  </si>
  <si>
    <t>241400555</t>
  </si>
  <si>
    <t>CC du Pays de Honfleur-Beuzeville</t>
  </si>
  <si>
    <t>200066827</t>
  </si>
  <si>
    <t>CC Intercom de la Vire au Noireau</t>
  </si>
  <si>
    <t>200068799</t>
  </si>
  <si>
    <t>CU Caen la Mer</t>
  </si>
  <si>
    <t>200065597</t>
  </si>
  <si>
    <t>27 - Eure</t>
  </si>
  <si>
    <t>CA Evreux Portes de Normandie</t>
  </si>
  <si>
    <t>200071454</t>
  </si>
  <si>
    <t>CA Seine-Eure</t>
  </si>
  <si>
    <t>200089456</t>
  </si>
  <si>
    <t>CA Seine Normandie Agglomération</t>
  </si>
  <si>
    <t>200072312</t>
  </si>
  <si>
    <t>CC de Pont-Audemer / Val de Risle</t>
  </si>
  <si>
    <t>200065787</t>
  </si>
  <si>
    <t>CC du Vexin Normand</t>
  </si>
  <si>
    <t>200071843</t>
  </si>
  <si>
    <t>CC Intercom Bernay Terres de Normandie</t>
  </si>
  <si>
    <t>200066413</t>
  </si>
  <si>
    <t>50 - Manche</t>
  </si>
  <si>
    <t>CA du Cotentin</t>
  </si>
  <si>
    <t>200067205</t>
  </si>
  <si>
    <t>CA Mont-Saint-Michel-Normandie</t>
  </si>
  <si>
    <t>200069425</t>
  </si>
  <si>
    <t>CA Saint-Lô Agglo</t>
  </si>
  <si>
    <t>200066389</t>
  </si>
  <si>
    <t>CC Coutances Mer et Bocage</t>
  </si>
  <si>
    <t>200067023</t>
  </si>
  <si>
    <t>CC de Granville, Terre et Mer</t>
  </si>
  <si>
    <t>200042604</t>
  </si>
  <si>
    <t>61 - Orne</t>
  </si>
  <si>
    <t>CA Flers Agglo</t>
  </si>
  <si>
    <t>200035814</t>
  </si>
  <si>
    <t>CC des Pays de L'Aigle</t>
  </si>
  <si>
    <t>200068468</t>
  </si>
  <si>
    <t>CU d'Alençon</t>
  </si>
  <si>
    <t>246100663</t>
  </si>
  <si>
    <t>Terres d'Argentan Interco</t>
  </si>
  <si>
    <t>200068450</t>
  </si>
  <si>
    <t>76 - Seine-Maritime</t>
  </si>
  <si>
    <t>CA Caux Seine Agglo</t>
  </si>
  <si>
    <t>200010700</t>
  </si>
  <si>
    <t>CA de la Région Dieppoise</t>
  </si>
  <si>
    <t>247600786</t>
  </si>
  <si>
    <t>CA Fécamp Caux Littoral Agglomération</t>
  </si>
  <si>
    <t>200069821</t>
  </si>
  <si>
    <t>CC Caux - Austreberthe</t>
  </si>
  <si>
    <t>247600646</t>
  </si>
  <si>
    <t>Le Havre Seine Métropole</t>
  </si>
  <si>
    <t>200084952</t>
  </si>
  <si>
    <t>Métropole Rouen Normandie</t>
  </si>
  <si>
    <t>200023414</t>
  </si>
  <si>
    <t>Nouvelle-Aquitaine</t>
  </si>
  <si>
    <t>16 - Charente</t>
  </si>
  <si>
    <t>CA du Grand Angoulême</t>
  </si>
  <si>
    <t>200071827</t>
  </si>
  <si>
    <t>CA du Grand Cognac</t>
  </si>
  <si>
    <t>200070514</t>
  </si>
  <si>
    <t>17 - Charente-Maritime</t>
  </si>
  <si>
    <t>CA de La Rochelle</t>
  </si>
  <si>
    <t>241700434</t>
  </si>
  <si>
    <t>CA Rochefort Océan</t>
  </si>
  <si>
    <t>200041762</t>
  </si>
  <si>
    <t>CA Royan Atlantique</t>
  </si>
  <si>
    <t>241700640</t>
  </si>
  <si>
    <t>200036473</t>
  </si>
  <si>
    <t>19 - Corrèze</t>
  </si>
  <si>
    <t>CA du Bassin de Brive</t>
  </si>
  <si>
    <t>200043172</t>
  </si>
  <si>
    <t>CA Tulle Agglo</t>
  </si>
  <si>
    <t>241927201</t>
  </si>
  <si>
    <t>23 - Creuse</t>
  </si>
  <si>
    <t>CA du Grand Guéret</t>
  </si>
  <si>
    <t>200034825</t>
  </si>
  <si>
    <t>24 - Dordogne</t>
  </si>
  <si>
    <t>CA Bergeracoise</t>
  </si>
  <si>
    <t>200070647</t>
  </si>
  <si>
    <t>CA Le Grand Périgueux</t>
  </si>
  <si>
    <t>200040392</t>
  </si>
  <si>
    <t>CC du Pays Foyen</t>
  </si>
  <si>
    <t>243301371</t>
  </si>
  <si>
    <t>33 - Gironde</t>
  </si>
  <si>
    <t>Bordeaux Métropole</t>
  </si>
  <si>
    <t>243300316</t>
  </si>
  <si>
    <t>CA Bassin d'Arcachon Sud (COBAS)</t>
  </si>
  <si>
    <t>243300563</t>
  </si>
  <si>
    <t>CA du Bassin d'Arcachon Nord (COBAN)</t>
  </si>
  <si>
    <t>243301504</t>
  </si>
  <si>
    <t>CA du Libournais</t>
  </si>
  <si>
    <t>200070092</t>
  </si>
  <si>
    <t>CC de Montesquieu</t>
  </si>
  <si>
    <t>243301264</t>
  </si>
  <si>
    <t>CC du Grand Cubzaguais</t>
  </si>
  <si>
    <t>243301223</t>
  </si>
  <si>
    <t>CC Jalle-Eau-Bourde</t>
  </si>
  <si>
    <t>243301165</t>
  </si>
  <si>
    <t>40 - Landes</t>
  </si>
  <si>
    <t>CA du Grand Dax</t>
  </si>
  <si>
    <t>244000675</t>
  </si>
  <si>
    <t>CA Mont de Marsan Agglomération</t>
  </si>
  <si>
    <t>244000808</t>
  </si>
  <si>
    <t>CC des Grands Lacs</t>
  </si>
  <si>
    <t>244000873</t>
  </si>
  <si>
    <t>47 - Lot-et-Garonne</t>
  </si>
  <si>
    <t>CA Agglomération d'Agen</t>
  </si>
  <si>
    <t>200096956</t>
  </si>
  <si>
    <t>CA du Grand Villeneuvois</t>
  </si>
  <si>
    <t>200023307</t>
  </si>
  <si>
    <t>CA Val de Garonne Agglomération</t>
  </si>
  <si>
    <t>200030674</t>
  </si>
  <si>
    <t>64 - Pyrénées-Atlantiques</t>
  </si>
  <si>
    <t>CA du Pays Basque</t>
  </si>
  <si>
    <t>200067106</t>
  </si>
  <si>
    <t>CA Pau Béarn Pyrénées</t>
  </si>
  <si>
    <t>200067254</t>
  </si>
  <si>
    <t>CC de Lacq-Orthez</t>
  </si>
  <si>
    <t>200039204</t>
  </si>
  <si>
    <t>CC du Haut Béarn</t>
  </si>
  <si>
    <t>200067262</t>
  </si>
  <si>
    <t>79 - Deux-Sèvres</t>
  </si>
  <si>
    <t>CA du Bocage Bressuirais</t>
  </si>
  <si>
    <t>200040244</t>
  </si>
  <si>
    <t>CA du Niortais</t>
  </si>
  <si>
    <t>200041317</t>
  </si>
  <si>
    <t>CC de Parthenay-Gâtine</t>
  </si>
  <si>
    <t>200041333</t>
  </si>
  <si>
    <t>CC du Thouarsais</t>
  </si>
  <si>
    <t>247900798</t>
  </si>
  <si>
    <t>86 - Vienne</t>
  </si>
  <si>
    <t>CA Grand Châtellerault</t>
  </si>
  <si>
    <t>248600413</t>
  </si>
  <si>
    <t>CU du Grand Poitiers</t>
  </si>
  <si>
    <t>200069854</t>
  </si>
  <si>
    <t>87 - Haute-Vienne</t>
  </si>
  <si>
    <t>CU Limoges Métropole</t>
  </si>
  <si>
    <t>248719312</t>
  </si>
  <si>
    <t>Occitanie</t>
  </si>
  <si>
    <t>09 - Ariège</t>
  </si>
  <si>
    <t>CA L'Agglo Foix-Varilhes</t>
  </si>
  <si>
    <t>200067791</t>
  </si>
  <si>
    <t>CC Couserans-Pyrénées</t>
  </si>
  <si>
    <t>200067940</t>
  </si>
  <si>
    <t>CC des Portes d'Ariège Pyrénées</t>
  </si>
  <si>
    <t>200066231</t>
  </si>
  <si>
    <t>11 - Aude</t>
  </si>
  <si>
    <t>CA Carcassonne Agglo</t>
  </si>
  <si>
    <t>200035715</t>
  </si>
  <si>
    <t>CA Le Grand Narbonne</t>
  </si>
  <si>
    <t>241100593</t>
  </si>
  <si>
    <t>CC du Limouxin</t>
  </si>
  <si>
    <t>200071926</t>
  </si>
  <si>
    <t>CC Région Lézignanaise, Corbières et Minervois</t>
  </si>
  <si>
    <t>200035863</t>
  </si>
  <si>
    <t>12 - Aveyron</t>
  </si>
  <si>
    <t>CA Rodez Agglomération</t>
  </si>
  <si>
    <t>241200187</t>
  </si>
  <si>
    <t>CC de Millau Grands Causses</t>
  </si>
  <si>
    <t>241200567</t>
  </si>
  <si>
    <t>CC Grand-Figeac</t>
  </si>
  <si>
    <t>200067361</t>
  </si>
  <si>
    <t>30 - Gard</t>
  </si>
  <si>
    <t>CA Alès Agglomération</t>
  </si>
  <si>
    <t>200066918</t>
  </si>
  <si>
    <t>CA de Nîmes Métropole</t>
  </si>
  <si>
    <t>243000643</t>
  </si>
  <si>
    <t>CA du Gard Rhodanien</t>
  </si>
  <si>
    <t>200034692</t>
  </si>
  <si>
    <t>CA du Grand Avignon (COGA)</t>
  </si>
  <si>
    <t>248400251</t>
  </si>
  <si>
    <t>CC Beaucaire Terre d'Argence</t>
  </si>
  <si>
    <t>243000585</t>
  </si>
  <si>
    <t>CC de Petite Camargue</t>
  </si>
  <si>
    <t>243000593</t>
  </si>
  <si>
    <t>CC Pays d'Uzès</t>
  </si>
  <si>
    <t>200034379</t>
  </si>
  <si>
    <t>31 - Haute-Garonne</t>
  </si>
  <si>
    <t>CA du Sicoval</t>
  </si>
  <si>
    <t>243100633</t>
  </si>
  <si>
    <t>CA Le Muretain Agglo</t>
  </si>
  <si>
    <t>200068641</t>
  </si>
  <si>
    <t>CC Coeur et Coteaux du Comminges</t>
  </si>
  <si>
    <t>200072643</t>
  </si>
  <si>
    <t>CC du Bassin Auterivain Haut-Garonnais</t>
  </si>
  <si>
    <t>200068807</t>
  </si>
  <si>
    <t>CC Tarn-Agout</t>
  </si>
  <si>
    <t>200034023</t>
  </si>
  <si>
    <t>243100781</t>
  </si>
  <si>
    <t>Toulouse Métropole</t>
  </si>
  <si>
    <t>243100518</t>
  </si>
  <si>
    <t>32 - Gers</t>
  </si>
  <si>
    <t>CA Grand Auch Coeur de Gascogne</t>
  </si>
  <si>
    <t>200066926</t>
  </si>
  <si>
    <t>34 - Hérault</t>
  </si>
  <si>
    <t>CA de Béziers-Méditerranée</t>
  </si>
  <si>
    <t>243400769</t>
  </si>
  <si>
    <t>CA du Pays de l'Or</t>
  </si>
  <si>
    <t>243400470</t>
  </si>
  <si>
    <t>CA Hérault-Méditerranée</t>
  </si>
  <si>
    <t>243400819</t>
  </si>
  <si>
    <t>CA Lunel Agglo</t>
  </si>
  <si>
    <t>243400520</t>
  </si>
  <si>
    <t>CA Sète Agglopôle Méditerranée</t>
  </si>
  <si>
    <t>200066355</t>
  </si>
  <si>
    <t>CC du Clermontais</t>
  </si>
  <si>
    <t>243400355</t>
  </si>
  <si>
    <t>CC du Grand Pic Saint-Loup</t>
  </si>
  <si>
    <t>200022986</t>
  </si>
  <si>
    <t>CC Grand Orb Communauté de Communes en Languedoc</t>
  </si>
  <si>
    <t>200042646</t>
  </si>
  <si>
    <t>CC Lodévois et Larzac</t>
  </si>
  <si>
    <t>200017341</t>
  </si>
  <si>
    <t>Montpellier Méditerranée Métropole</t>
  </si>
  <si>
    <t>243400017</t>
  </si>
  <si>
    <t>46 - Lot</t>
  </si>
  <si>
    <t>CA du Grand Cahors</t>
  </si>
  <si>
    <t>200023737</t>
  </si>
  <si>
    <t>48 - Lozère</t>
  </si>
  <si>
    <t>CC Coeur de Lozère</t>
  </si>
  <si>
    <t>244800405</t>
  </si>
  <si>
    <t>65 - Hautes-Pyrénées</t>
  </si>
  <si>
    <t>CA Tarbes-Lourdes-Pyrénées</t>
  </si>
  <si>
    <t>200069300</t>
  </si>
  <si>
    <t>66 - Pyrénées Orientales</t>
  </si>
  <si>
    <t>CC des Albères, de la Côte Vermeille et de l'Illibéris</t>
  </si>
  <si>
    <t>200043602</t>
  </si>
  <si>
    <t>CU Perpignan Méditerranée Métropole</t>
  </si>
  <si>
    <t>200027183</t>
  </si>
  <si>
    <t>81 - Tarn</t>
  </si>
  <si>
    <t>CA de Castres Mazamet</t>
  </si>
  <si>
    <t>248100430</t>
  </si>
  <si>
    <t>CA de l'Albigeois (C2A)</t>
  </si>
  <si>
    <t>248100737</t>
  </si>
  <si>
    <t>CA Gaillac-Graulhet</t>
  </si>
  <si>
    <t>200066124</t>
  </si>
  <si>
    <t>CC Carmausin-Ségala</t>
  </si>
  <si>
    <t>200040905</t>
  </si>
  <si>
    <t>82 - Tarn-et-Garonne</t>
  </si>
  <si>
    <t>CA Grand Montauban</t>
  </si>
  <si>
    <t>248200099</t>
  </si>
  <si>
    <t>CC Terres des Confluences</t>
  </si>
  <si>
    <t>200066322</t>
  </si>
  <si>
    <t>Pays de la Loire</t>
  </si>
  <si>
    <t>44 - Loire-Atlantique</t>
  </si>
  <si>
    <t>CA Clisson Sèvre et Maine Agglo</t>
  </si>
  <si>
    <t>200067635</t>
  </si>
  <si>
    <t>CA de la Région Nazairienne et de l'Estuaire (CARENE)</t>
  </si>
  <si>
    <t>244400644</t>
  </si>
  <si>
    <t>CA Pornic Agglo Pays de Retz</t>
  </si>
  <si>
    <t>200067346</t>
  </si>
  <si>
    <t>CC Châteaubriant-Derval</t>
  </si>
  <si>
    <t>200072726</t>
  </si>
  <si>
    <t>CC d'Erdre et Gesvres</t>
  </si>
  <si>
    <t>244400503</t>
  </si>
  <si>
    <t>CC du Pays d'Ancenis</t>
  </si>
  <si>
    <t>244400552</t>
  </si>
  <si>
    <t>CC du Pays de Pontchâteau St-Gildas-des-Bois</t>
  </si>
  <si>
    <t>200000438</t>
  </si>
  <si>
    <t>CC du Sud Estuaire</t>
  </si>
  <si>
    <t>244400586</t>
  </si>
  <si>
    <t>Nantes Métropole</t>
  </si>
  <si>
    <t>244400404</t>
  </si>
  <si>
    <t>49 - Maine-et-Loire</t>
  </si>
  <si>
    <t>CA Cholet Agglomération</t>
  </si>
  <si>
    <t>200071678</t>
  </si>
  <si>
    <t>CA Mauges Communauté</t>
  </si>
  <si>
    <t>200060010</t>
  </si>
  <si>
    <t>CA Saumur Val de Loire</t>
  </si>
  <si>
    <t>200071876</t>
  </si>
  <si>
    <t>CC Anjou Bleu Communauté</t>
  </si>
  <si>
    <t>244900809</t>
  </si>
  <si>
    <t>CC Baugeois Vallée</t>
  </si>
  <si>
    <t>244900882</t>
  </si>
  <si>
    <t>CC Loire Layon Aubance</t>
  </si>
  <si>
    <t>200071553</t>
  </si>
  <si>
    <t>CU Angers Loire Métropole</t>
  </si>
  <si>
    <t>244900015</t>
  </si>
  <si>
    <t>53 - Mayenne</t>
  </si>
  <si>
    <t>CA Laval Agglomération</t>
  </si>
  <si>
    <t>200083392</t>
  </si>
  <si>
    <t>CC du Pays de Château-Gontier</t>
  </si>
  <si>
    <t>245300447</t>
  </si>
  <si>
    <t>CC du Pays Sabolien</t>
  </si>
  <si>
    <t>247200090</t>
  </si>
  <si>
    <t>CC Mayenne Communauté</t>
  </si>
  <si>
    <t>200055887</t>
  </si>
  <si>
    <t>72 - Sarthe</t>
  </si>
  <si>
    <t>CU Le Mans Métropole</t>
  </si>
  <si>
    <t>247200132</t>
  </si>
  <si>
    <t>85 - Vendée</t>
  </si>
  <si>
    <t>CA du Pays de Saint-Gilles-Croix-de-Vie</t>
  </si>
  <si>
    <t>200023778</t>
  </si>
  <si>
    <t>CA La Roche-sur-Yon - Agglomération</t>
  </si>
  <si>
    <t>248500589</t>
  </si>
  <si>
    <t>CA Les Sables d'Olonne Agglomération</t>
  </si>
  <si>
    <t>200071165</t>
  </si>
  <si>
    <t>CA Terres de Montaigu</t>
  </si>
  <si>
    <t>200070233</t>
  </si>
  <si>
    <t>CC Challans-Gois Communauté</t>
  </si>
  <si>
    <t>200071629</t>
  </si>
  <si>
    <t>CC de Vie et Boulogne</t>
  </si>
  <si>
    <t>200072882</t>
  </si>
  <si>
    <t>CC du Pays de Fontenay-Vendée</t>
  </si>
  <si>
    <t>200071934</t>
  </si>
  <si>
    <t>CC du Pays des Herbiers</t>
  </si>
  <si>
    <t>248500621</t>
  </si>
  <si>
    <t>Provence-Alpes-Côte d'Azur</t>
  </si>
  <si>
    <t>04 - Alpes-de-Haute-Provence</t>
  </si>
  <si>
    <t>CA Durance-Lubéron-Verdon Agglomération</t>
  </si>
  <si>
    <t>200034700</t>
  </si>
  <si>
    <t>CA Gap-Tallard-Durance</t>
  </si>
  <si>
    <t>200067825</t>
  </si>
  <si>
    <t>CA Provence-Alpes-Agglomération</t>
  </si>
  <si>
    <t>200067437</t>
  </si>
  <si>
    <t>CC Pays d'Apt-Luberon</t>
  </si>
  <si>
    <t>200040624</t>
  </si>
  <si>
    <t>05 - Hautes-Alpes</t>
  </si>
  <si>
    <t>06 - Alpes-Maritimes</t>
  </si>
  <si>
    <t>CA Cannes Pays de Lérins</t>
  </si>
  <si>
    <t>200039915</t>
  </si>
  <si>
    <t>CA de la Riviera Française</t>
  </si>
  <si>
    <t>240600551</t>
  </si>
  <si>
    <t>CA de Sophia Antipolis</t>
  </si>
  <si>
    <t>240600585</t>
  </si>
  <si>
    <t>CA du Pays de Grasse</t>
  </si>
  <si>
    <t>200039857</t>
  </si>
  <si>
    <t>Métropole Nice Côte d'Azur</t>
  </si>
  <si>
    <t>200030195</t>
  </si>
  <si>
    <t>13 - Bouches-du-Rhône</t>
  </si>
  <si>
    <t>CA d'Arles-Crau-Camargue-Montagnette</t>
  </si>
  <si>
    <t>241300417</t>
  </si>
  <si>
    <t>200035087</t>
  </si>
  <si>
    <t>Métropole d'Aix-Marseille-Provence</t>
  </si>
  <si>
    <t>200054807</t>
  </si>
  <si>
    <t>83 - Var</t>
  </si>
  <si>
    <t>CA de la Provence Verte</t>
  </si>
  <si>
    <t>200068104</t>
  </si>
  <si>
    <t>CA Sud Sainte Baume</t>
  </si>
  <si>
    <t>248300394</t>
  </si>
  <si>
    <t>CC de la Vallée du Gapeau</t>
  </si>
  <si>
    <t>248300410</t>
  </si>
  <si>
    <t>CC du Golfe de Saint-Tropez</t>
  </si>
  <si>
    <t>200036077</t>
  </si>
  <si>
    <t>CC Méditerranée Porte des Maures</t>
  </si>
  <si>
    <t>200027100</t>
  </si>
  <si>
    <t>Dracénie Provence Verdon Agglomération</t>
  </si>
  <si>
    <t>248300493</t>
  </si>
  <si>
    <t>Estérel Côte d'Azur Agglomération</t>
  </si>
  <si>
    <t>200035319</t>
  </si>
  <si>
    <t>Métropole Toulon-Provence-Méditerranée</t>
  </si>
  <si>
    <t>248300543</t>
  </si>
  <si>
    <t>84 - Vaucluse</t>
  </si>
  <si>
    <t>CA des Sorgues du Comtat</t>
  </si>
  <si>
    <t>248400293</t>
  </si>
  <si>
    <t>CA Luberon Monts de Vaucluse</t>
  </si>
  <si>
    <t>200040442</t>
  </si>
  <si>
    <t>CA Ventoux-Comtat-Venaissin (COVE)</t>
  </si>
  <si>
    <t>248400053</t>
  </si>
  <si>
    <t>Pays d'Orange en Provence</t>
  </si>
  <si>
    <t>248400236</t>
  </si>
  <si>
    <r>
      <rPr>
        <b/>
        <i/>
        <u/>
        <sz val="10"/>
        <color theme="1"/>
        <rFont val="Bahnschrift SemiBold"/>
        <family val="2"/>
      </rPr>
      <t>Note :</t>
    </r>
    <r>
      <rPr>
        <b/>
        <i/>
        <sz val="10"/>
        <color theme="1"/>
        <rFont val="Bahnschrift SemiBold"/>
        <family val="2"/>
      </rPr>
      <t xml:space="preserve"> les cases colorées et encadrées en gras sont destinées à être saisies
(menus déroulants et/ou saisie manuelle)</t>
    </r>
  </si>
  <si>
    <t>Contact :</t>
  </si>
  <si>
    <t>Laëtitia DEKEN</t>
  </si>
  <si>
    <t>Régions</t>
  </si>
  <si>
    <t>Départements</t>
  </si>
  <si>
    <t>Sélectionner une région :</t>
  </si>
  <si>
    <t>Sélectionner un département :</t>
  </si>
  <si>
    <t>Sélectionner un EPCI :</t>
  </si>
  <si>
    <t>EPCI</t>
  </si>
  <si>
    <t>Références aux filtres de la feuille "Calculette de quartile"</t>
  </si>
  <si>
    <t>Annuel</t>
  </si>
  <si>
    <t>Mensuel</t>
  </si>
  <si>
    <t>Personnes</t>
  </si>
  <si>
    <t>Titulaire de la demande :</t>
  </si>
  <si>
    <t>Ressources mensuelles</t>
  </si>
  <si>
    <t>Composition du ménage</t>
  </si>
  <si>
    <t>Co-titulaire :</t>
  </si>
  <si>
    <t>TOTAL</t>
  </si>
  <si>
    <t>Soit ressources mensuelles par unité de consommation (UC) :</t>
  </si>
  <si>
    <t>Et ressources annuelles par unité de consommation (UC) :</t>
  </si>
  <si>
    <t>Nombre d'UC</t>
  </si>
  <si>
    <t>Clé</t>
  </si>
  <si>
    <t>Montants des seuils 2026 :</t>
  </si>
  <si>
    <t>Version 2026 - VF</t>
  </si>
  <si>
    <t>Mis à jour le 07 Août 2026</t>
  </si>
  <si>
    <t>Data Analyst / Chargée d'études - URH Hauts-de-France</t>
  </si>
  <si>
    <t>https://www.legifrance.gouv.fr/jorf/id/JORFTEXT000054022378</t>
  </si>
  <si>
    <r>
      <rPr>
        <sz val="8"/>
        <color theme="1"/>
        <rFont val="Bahnschrift SemiBold"/>
        <family val="2"/>
      </rPr>
      <t>Texte de référence :</t>
    </r>
    <r>
      <rPr>
        <sz val="8"/>
        <color theme="1"/>
        <rFont val="Bahnschrift"/>
        <family val="2"/>
      </rPr>
      <t xml:space="preserve"> </t>
    </r>
    <r>
      <rPr>
        <sz val="8"/>
        <color theme="1"/>
        <rFont val="Bahnschrift Light"/>
        <family val="2"/>
      </rPr>
      <t>Arrêté du 23 avril 2026 fixant le seuil de ressources des demandeurs de logement social 
du premier quartile de revenus mentionné à l'article L. 441-1 du code de la construction et de l'habitation.
Parution au JORF du 2 mai 2026.</t>
    </r>
  </si>
  <si>
    <t>Q1 mensuul</t>
  </si>
  <si>
    <t>Zone</t>
  </si>
  <si>
    <t>2026</t>
  </si>
  <si>
    <t>Aurillac Agglomération</t>
  </si>
  <si>
    <t>Agglomération du Grand Longwy</t>
  </si>
  <si>
    <t>Thionville Fensch Agglomération</t>
  </si>
  <si>
    <t>992367730</t>
  </si>
  <si>
    <t>CA "Saintes - Grandes Rives - L'Agglo"</t>
  </si>
  <si>
    <t>CC du Seignanx</t>
  </si>
  <si>
    <t>244000659</t>
  </si>
  <si>
    <t>Le Grand Ouest Toulousain agglomération</t>
  </si>
  <si>
    <t>Terre de Provence</t>
  </si>
  <si>
    <t>Si l'EPCI recherché ne se trouve pas dans cette liste, 
celui-ci n'est pas concerné par l'obligation d'attribuer 
25 % des logements hors QPV 
aux ménages du premier quartile en 2026.</t>
  </si>
  <si>
    <r>
      <t xml:space="preserve">Enfants âgés de </t>
    </r>
    <r>
      <rPr>
        <b/>
        <u/>
        <sz val="10"/>
        <color rgb="FFFF0000"/>
        <rFont val="Bahnschrift"/>
        <family val="2"/>
      </rPr>
      <t>14 ans et plus</t>
    </r>
    <r>
      <rPr>
        <sz val="10"/>
        <color rgb="FFFF0000"/>
        <rFont val="Bahnschrift"/>
        <family val="2"/>
      </rPr>
      <t xml:space="preserve"> :</t>
    </r>
  </si>
  <si>
    <r>
      <t xml:space="preserve">Enfants âgés de </t>
    </r>
    <r>
      <rPr>
        <b/>
        <u/>
        <sz val="10"/>
        <color rgb="FFFF0000"/>
        <rFont val="Bahnschrift"/>
        <family val="2"/>
      </rPr>
      <t>moins de 14 ans</t>
    </r>
    <r>
      <rPr>
        <sz val="10"/>
        <color rgb="FFFF0000"/>
        <rFont val="Bahnschrift"/>
        <family val="2"/>
      </rPr>
      <t xml:space="preserve"> :</t>
    </r>
  </si>
  <si>
    <r>
      <rPr>
        <b/>
        <sz val="22"/>
        <color rgb="FFFF0000"/>
        <rFont val="Bahnschrift"/>
        <family val="2"/>
      </rPr>
      <t xml:space="preserve">Calcul du quartile de ressources LEC
</t>
    </r>
    <r>
      <rPr>
        <b/>
        <sz val="14"/>
        <color rgb="FFFF0000"/>
        <rFont val="Bahnschrift"/>
        <family val="2"/>
      </rPr>
      <t>- Périmètre national -</t>
    </r>
  </si>
  <si>
    <r>
      <t xml:space="preserve">Seuil de ressources </t>
    </r>
    <r>
      <rPr>
        <b/>
        <sz val="9"/>
        <color rgb="FFFF0000"/>
        <rFont val="Bahnschrift"/>
        <family val="2"/>
      </rPr>
      <t>Q1</t>
    </r>
    <r>
      <rPr>
        <sz val="9"/>
        <color rgb="FFFF0000"/>
        <rFont val="Bahnschrift"/>
        <family val="2"/>
      </rPr>
      <t xml:space="preserve"> de l'EPCI (/UC) :</t>
    </r>
  </si>
  <si>
    <r>
      <t xml:space="preserve">Seuil de ressources </t>
    </r>
    <r>
      <rPr>
        <b/>
        <sz val="9"/>
        <color rgb="FFFF0000"/>
        <rFont val="Bahnschrift"/>
        <family val="2"/>
      </rPr>
      <t>Q2</t>
    </r>
    <r>
      <rPr>
        <sz val="9"/>
        <color rgb="FFFF0000"/>
        <rFont val="Bahnschrift"/>
        <family val="2"/>
      </rPr>
      <t xml:space="preserve"> de l'EPCI (/UC) :</t>
    </r>
  </si>
  <si>
    <r>
      <t xml:space="preserve">Seuil de ressources </t>
    </r>
    <r>
      <rPr>
        <b/>
        <sz val="9"/>
        <color rgb="FFFF0000"/>
        <rFont val="Bahnschrift"/>
        <family val="2"/>
      </rPr>
      <t>Q3</t>
    </r>
    <r>
      <rPr>
        <sz val="9"/>
        <color rgb="FFFF0000"/>
        <rFont val="Bahnschrift"/>
        <family val="2"/>
      </rPr>
      <t xml:space="preserve"> de l'EPCI (/UC)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</si>
</sst>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#,##0.00\ &quot;€&quot;"/>
    <numFmt numFmtId="166" formatCode="0.0"/>
  </numFmts>
  <fonts count="3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4"/>
      <name val="Bahnschrift"/>
      <family val="2"/>
    </font>
    <font>
      <b/>
      <sz val="22"/>
      <color rgb="FFFF0000"/>
      <name val="Bahnschrift"/>
      <family val="2"/>
    </font>
    <font>
      <u/>
      <sz val="11"/>
      <color theme="10"/>
      <name val="Aptos Narrow"/>
      <family val="2"/>
      <scheme val="minor"/>
    </font>
    <font>
      <b/>
      <i/>
      <sz val="10"/>
      <color theme="1"/>
      <name val="Bahnschrift SemiBold"/>
      <family val="2"/>
    </font>
    <font>
      <b/>
      <i/>
      <u/>
      <sz val="10"/>
      <color theme="1"/>
      <name val="Bahnschrift SemiBold"/>
      <family val="2"/>
    </font>
    <font>
      <sz val="8"/>
      <color theme="1"/>
      <name val="Bahnschrift SemiBold"/>
      <family val="2"/>
    </font>
    <font>
      <sz val="8"/>
      <color theme="1"/>
      <name val="Bahnschrift"/>
      <family val="2"/>
    </font>
    <font>
      <sz val="8"/>
      <color theme="1"/>
      <name val="Bahnschrift Light"/>
      <family val="2"/>
    </font>
    <font>
      <sz val="8"/>
      <color theme="1"/>
      <name val="Aptos Narrow"/>
      <family val="2"/>
    </font>
    <font>
      <u/>
      <sz val="9"/>
      <color theme="10"/>
      <name val="Bahnschrift Light"/>
      <family val="2"/>
    </font>
    <font>
      <sz val="9"/>
      <color theme="1"/>
      <name val="Bahnschrift Light"/>
      <family val="2"/>
    </font>
    <font>
      <u/>
      <sz val="8"/>
      <color theme="10"/>
      <name val="Bahnschrift"/>
      <family val="2"/>
    </font>
    <font>
      <i/>
      <sz val="8"/>
      <color rgb="FFEE0000"/>
      <name val="Bahnschrift Light"/>
      <family val="2"/>
    </font>
    <font>
      <b/>
      <sz val="10"/>
      <color theme="0"/>
      <name val="Bahnschrift"/>
      <family val="2"/>
    </font>
    <font>
      <b/>
      <sz val="11"/>
      <color theme="1"/>
      <name val="Bahnschrift"/>
      <family val="2"/>
    </font>
    <font>
      <b/>
      <sz val="14"/>
      <color theme="1"/>
      <name val="Bahnschrift"/>
      <family val="2"/>
    </font>
    <font>
      <sz val="11"/>
      <color theme="0"/>
      <name val="Aptos Narrow"/>
      <family val="2"/>
      <scheme val="minor"/>
    </font>
    <font>
      <sz val="14"/>
      <color theme="1"/>
      <name val="Bahnschrift"/>
      <family val="2"/>
    </font>
    <font>
      <i/>
      <sz val="11"/>
      <color theme="1"/>
      <name val="Bahnschrift"/>
      <family val="2"/>
    </font>
    <font>
      <sz val="14"/>
      <color theme="1"/>
      <name val="Bahnschrift SemiBold"/>
      <family val="2"/>
    </font>
    <font>
      <sz val="16"/>
      <color theme="1"/>
      <name val="Bahnschrift SemiBold"/>
      <family val="2"/>
    </font>
    <font>
      <i/>
      <sz val="9"/>
      <color rgb="FFEE0000"/>
      <name val="Bahnschrift Light"/>
      <family val="2"/>
    </font>
    <font>
      <b/>
      <sz val="16"/>
      <color theme="1"/>
      <name val="Bahnschrift SemiBold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3"/>
      <color rgb="FFFF0000"/>
      <name val="Aptos Narrow"/>
      <family val="2"/>
      <scheme val="minor"/>
    </font>
    <font>
      <sz val="10"/>
      <color rgb="FFFF0000"/>
      <name val="Bahnschrift"/>
      <family val="2"/>
    </font>
    <font>
      <b/>
      <u/>
      <sz val="10"/>
      <color rgb="FFFF0000"/>
      <name val="Bahnschrift"/>
      <family val="2"/>
    </font>
    <font>
      <b/>
      <sz val="14"/>
      <color rgb="FFFF0000"/>
      <name val="Bahnschrift"/>
      <family val="2"/>
    </font>
    <font>
      <b/>
      <sz val="8"/>
      <color rgb="FFFF0000"/>
      <name val="Bahnschrift"/>
      <family val="2"/>
    </font>
    <font>
      <sz val="9"/>
      <color rgb="FFFF0000"/>
      <name val="Bahnschrift"/>
      <family val="2"/>
    </font>
    <font>
      <sz val="8"/>
      <color rgb="FFFF0000"/>
      <name val="Bahnschrift"/>
      <family val="2"/>
    </font>
    <font>
      <u/>
      <sz val="9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u/>
      <sz val="8"/>
      <color rgb="FFFF0000"/>
      <name val="Bahnschrift"/>
      <family val="2"/>
    </font>
    <font>
      <b/>
      <sz val="9"/>
      <color rgb="FFFF000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DB4A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 style="medium">
        <color rgb="FFC00000"/>
      </top>
      <bottom style="thin">
        <color rgb="FFC00000"/>
      </bottom>
      <diagonal/>
    </border>
    <border>
      <left style="medium">
        <color rgb="FFC00000"/>
      </left>
      <right style="thin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thin">
        <color rgb="FFC00000"/>
      </right>
      <top style="medium">
        <color rgb="FFC00000"/>
      </top>
      <bottom style="thin">
        <color rgb="FFC00000"/>
      </bottom>
      <diagonal/>
    </border>
    <border>
      <left style="medium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C00000"/>
      </left>
      <right style="thin">
        <color rgb="FFC00000"/>
      </right>
      <top style="thin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medium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C00000"/>
      </left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rgb="FFC00000"/>
      </right>
      <top style="thin">
        <color rgb="FFC00000"/>
      </top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thin">
        <color rgb="FFC00000"/>
      </right>
      <top/>
      <bottom style="medium">
        <color rgb="FFC00000"/>
      </bottom>
      <diagonal/>
    </border>
    <border>
      <left style="thin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rgb="FFC00000"/>
      </left>
      <right/>
      <top/>
      <bottom style="medium">
        <color rgb="FFC00000"/>
      </bottom>
      <diagonal/>
    </border>
    <border>
      <left/>
      <right/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/>
    <xf numFmtId="0" fontId="0" fillId="2" borderId="1" xfId="0" applyFill="1" applyBorder="1"/>
    <xf numFmtId="164" fontId="0" fillId="0" borderId="0" xfId="0" applyNumberFormat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3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" fillId="0" borderId="0" xfId="0" applyFont="1"/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166" fontId="17" fillId="2" borderId="0" xfId="0" applyNumberFormat="1" applyFont="1" applyFill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right"/>
    </xf>
    <xf numFmtId="0" fontId="18" fillId="0" borderId="0" xfId="0" applyFont="1"/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3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0" fillId="0" borderId="0" xfId="2" applyNumberFormat="1" applyFont="1"/>
    <xf numFmtId="0" fontId="28" fillId="2" borderId="0" xfId="0" applyFont="1" applyFill="1" applyAlignment="1" applyProtection="1">
      <alignment horizontal="center" vertical="center"/>
      <protection hidden="1"/>
    </xf>
    <xf numFmtId="0" fontId="30" fillId="2" borderId="0" xfId="0" applyFont="1" applyFill="1" applyAlignment="1" applyProtection="1">
      <alignment horizontal="center" vertical="center"/>
      <protection hidden="1"/>
    </xf>
    <xf numFmtId="0" fontId="30" fillId="2" borderId="0" xfId="0" applyFont="1" applyFill="1" applyAlignment="1">
      <alignment horizontal="center" vertical="center"/>
    </xf>
    <xf numFmtId="166" fontId="30" fillId="2" borderId="0" xfId="0" applyNumberFormat="1" applyFont="1" applyFill="1" applyAlignment="1">
      <alignment horizontal="center" vertical="center"/>
    </xf>
    <xf numFmtId="165" fontId="30" fillId="2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28" fillId="2" borderId="0" xfId="0" applyFont="1" applyFill="1" applyBorder="1" applyAlignment="1" applyProtection="1">
      <alignment horizontal="center" vertical="center"/>
      <protection hidden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right" vertical="center"/>
    </xf>
    <xf numFmtId="0" fontId="20" fillId="5" borderId="9" xfId="0" applyFont="1" applyFill="1" applyBorder="1" applyAlignment="1">
      <alignment horizontal="right" vertical="center"/>
    </xf>
    <xf numFmtId="165" fontId="17" fillId="5" borderId="19" xfId="0" applyNumberFormat="1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right" vertical="center"/>
    </xf>
    <xf numFmtId="0" fontId="20" fillId="5" borderId="8" xfId="0" applyFont="1" applyFill="1" applyBorder="1" applyAlignment="1">
      <alignment horizontal="right" vertical="center"/>
    </xf>
    <xf numFmtId="165" fontId="17" fillId="5" borderId="20" xfId="0" applyNumberFormat="1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right" vertical="center"/>
    </xf>
    <xf numFmtId="0" fontId="20" fillId="5" borderId="20" xfId="0" applyFont="1" applyFill="1" applyBorder="1" applyAlignment="1">
      <alignment horizontal="right" vertical="center"/>
    </xf>
    <xf numFmtId="165" fontId="17" fillId="5" borderId="11" xfId="0" applyNumberFormat="1" applyFont="1" applyFill="1" applyBorder="1" applyAlignment="1">
      <alignment horizontal="center" vertical="center"/>
    </xf>
    <xf numFmtId="165" fontId="17" fillId="5" borderId="13" xfId="0" applyNumberFormat="1" applyFont="1" applyFill="1" applyBorder="1" applyAlignment="1">
      <alignment horizontal="center" vertical="center"/>
    </xf>
    <xf numFmtId="165" fontId="19" fillId="5" borderId="10" xfId="0" applyNumberFormat="1" applyFont="1" applyFill="1" applyBorder="1" applyAlignment="1">
      <alignment horizontal="center" vertical="center"/>
    </xf>
    <xf numFmtId="165" fontId="19" fillId="5" borderId="23" xfId="0" applyNumberFormat="1" applyFont="1" applyFill="1" applyBorder="1" applyAlignment="1">
      <alignment horizontal="center" vertical="center"/>
    </xf>
    <xf numFmtId="165" fontId="19" fillId="5" borderId="24" xfId="0" applyNumberFormat="1" applyFont="1" applyFill="1" applyBorder="1" applyAlignment="1">
      <alignment horizontal="center" vertical="center"/>
    </xf>
    <xf numFmtId="165" fontId="19" fillId="5" borderId="25" xfId="0" applyNumberFormat="1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19" fillId="5" borderId="26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20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/>
    </xf>
    <xf numFmtId="0" fontId="15" fillId="4" borderId="21" xfId="0" applyFont="1" applyFill="1" applyBorder="1" applyAlignment="1">
      <alignment horizontal="center" vertical="center"/>
    </xf>
    <xf numFmtId="0" fontId="32" fillId="2" borderId="10" xfId="0" applyFont="1" applyFill="1" applyBorder="1" applyAlignment="1">
      <alignment horizontal="left" vertical="center"/>
    </xf>
    <xf numFmtId="0" fontId="32" fillId="2" borderId="23" xfId="0" applyFont="1" applyFill="1" applyBorder="1" applyAlignment="1">
      <alignment horizontal="left" vertical="center"/>
    </xf>
    <xf numFmtId="164" fontId="27" fillId="2" borderId="18" xfId="0" applyNumberFormat="1" applyFont="1" applyFill="1" applyBorder="1" applyAlignment="1">
      <alignment horizontal="center" vertical="center"/>
    </xf>
    <xf numFmtId="164" fontId="27" fillId="2" borderId="28" xfId="0" applyNumberFormat="1" applyFont="1" applyFill="1" applyBorder="1" applyAlignment="1">
      <alignment horizontal="center" vertical="center"/>
    </xf>
    <xf numFmtId="0" fontId="32" fillId="2" borderId="24" xfId="0" applyFont="1" applyFill="1" applyBorder="1" applyAlignment="1">
      <alignment horizontal="left" vertical="center"/>
    </xf>
    <xf numFmtId="0" fontId="32" fillId="2" borderId="29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0" fillId="2" borderId="30" xfId="0" applyFill="1" applyBorder="1"/>
    <xf numFmtId="0" fontId="0" fillId="2" borderId="0" xfId="0" applyFill="1" applyBorder="1"/>
    <xf numFmtId="0" fontId="2" fillId="2" borderId="30" xfId="0" applyFont="1" applyFill="1" applyBorder="1" applyAlignment="1">
      <alignment horizontal="center" vertical="center" wrapText="1"/>
    </xf>
    <xf numFmtId="0" fontId="31" fillId="2" borderId="31" xfId="0" applyFont="1" applyFill="1" applyBorder="1" applyAlignment="1">
      <alignment horizontal="right"/>
    </xf>
    <xf numFmtId="0" fontId="31" fillId="2" borderId="33" xfId="0" applyFont="1" applyFill="1" applyBorder="1" applyAlignment="1">
      <alignment horizontal="right"/>
    </xf>
    <xf numFmtId="0" fontId="32" fillId="2" borderId="32" xfId="0" applyFont="1" applyFill="1" applyBorder="1" applyAlignment="1">
      <alignment horizontal="right"/>
    </xf>
    <xf numFmtId="0" fontId="32" fillId="2" borderId="34" xfId="0" applyFont="1" applyFill="1" applyBorder="1" applyAlignment="1">
      <alignment horizontal="right"/>
    </xf>
    <xf numFmtId="0" fontId="33" fillId="2" borderId="27" xfId="1" applyFont="1" applyFill="1" applyBorder="1" applyAlignment="1">
      <alignment horizontal="right"/>
    </xf>
    <xf numFmtId="0" fontId="33" fillId="2" borderId="22" xfId="1" applyFont="1" applyFill="1" applyBorder="1" applyAlignment="1">
      <alignment horizontal="right"/>
    </xf>
    <xf numFmtId="0" fontId="26" fillId="2" borderId="31" xfId="0" applyFont="1" applyFill="1" applyBorder="1"/>
    <xf numFmtId="0" fontId="34" fillId="2" borderId="33" xfId="0" applyFont="1" applyFill="1" applyBorder="1" applyAlignment="1">
      <alignment horizontal="right"/>
    </xf>
    <xf numFmtId="0" fontId="35" fillId="2" borderId="32" xfId="0" applyFont="1" applyFill="1" applyBorder="1" applyAlignment="1">
      <alignment horizontal="right"/>
    </xf>
    <xf numFmtId="0" fontId="35" fillId="2" borderId="34" xfId="0" applyFont="1" applyFill="1" applyBorder="1" applyAlignment="1">
      <alignment horizontal="right"/>
    </xf>
    <xf numFmtId="0" fontId="36" fillId="2" borderId="32" xfId="0" applyFont="1" applyFill="1" applyBorder="1" applyAlignment="1">
      <alignment horizontal="right"/>
    </xf>
    <xf numFmtId="0" fontId="36" fillId="2" borderId="34" xfId="0" applyFont="1" applyFill="1" applyBorder="1" applyAlignment="1">
      <alignment horizontal="right"/>
    </xf>
    <xf numFmtId="0" fontId="37" fillId="2" borderId="27" xfId="1" applyFont="1" applyFill="1" applyBorder="1" applyAlignment="1">
      <alignment horizontal="right"/>
    </xf>
    <xf numFmtId="0" fontId="37" fillId="2" borderId="22" xfId="1" applyFont="1" applyFill="1" applyBorder="1" applyAlignment="1">
      <alignment horizontal="right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4" fillId="2" borderId="27" xfId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2" borderId="31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Pourcentage" xfId="2" builtinId="5"/>
  </cellStyles>
  <dxfs count="12">
    <dxf>
      <numFmt numFmtId="0" formatCode="General"/>
    </dxf>
    <dxf>
      <numFmt numFmtId="0" formatCode="General"/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numFmt numFmtId="0" formatCode="General"/>
    </dxf>
    <dxf>
      <numFmt numFmtId="0" formatCode="General"/>
    </dxf>
    <dxf>
      <font>
        <color rgb="FFEE0000"/>
      </font>
    </dxf>
    <dxf>
      <font>
        <color theme="6"/>
      </font>
    </dxf>
  </dxfs>
  <tableStyles count="0" defaultTableStyle="TableStyleMedium2" defaultPivotStyle="PivotStyleLight16"/>
  <colors>
    <mruColors>
      <color rgb="FFEDB4A5"/>
      <color rgb="FFFF5050"/>
      <color rgb="FF156082"/>
      <color rgb="FFE2E2E2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76201</xdr:rowOff>
    </xdr:from>
    <xdr:to>
      <xdr:col>1</xdr:col>
      <xdr:colOff>713238</xdr:colOff>
      <xdr:row>6</xdr:row>
      <xdr:rowOff>19051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5C62D3-DBEC-4CA8-ADE2-2B90DA855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6701"/>
          <a:ext cx="1614752" cy="895350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7</xdr:row>
      <xdr:rowOff>66675</xdr:rowOff>
    </xdr:from>
    <xdr:to>
      <xdr:col>1</xdr:col>
      <xdr:colOff>695325</xdr:colOff>
      <xdr:row>10</xdr:row>
      <xdr:rowOff>142875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4AFF80D-BAEE-B68D-0640-503499C8FB45}"/>
            </a:ext>
          </a:extLst>
        </xdr:cNvPr>
        <xdr:cNvSpPr txBox="1"/>
      </xdr:nvSpPr>
      <xdr:spPr>
        <a:xfrm>
          <a:off x="66675" y="1419225"/>
          <a:ext cx="1647825" cy="647700"/>
        </a:xfrm>
        <a:prstGeom prst="roundRect">
          <a:avLst/>
        </a:prstGeom>
        <a:gradFill flip="none" rotWithShape="1">
          <a:gsLst>
            <a:gs pos="0">
              <a:srgbClr val="FF5050">
                <a:shade val="30000"/>
                <a:satMod val="115000"/>
              </a:srgbClr>
            </a:gs>
            <a:gs pos="50000">
              <a:srgbClr val="FF5050">
                <a:shade val="67500"/>
                <a:satMod val="115000"/>
              </a:srgbClr>
            </a:gs>
            <a:gs pos="100000">
              <a:srgbClr val="FF5050">
                <a:shade val="100000"/>
                <a:satMod val="115000"/>
              </a:srgbClr>
            </a:gs>
          </a:gsLst>
          <a:path path="circle">
            <a:fillToRect l="50000" t="50000" r="50000" b="50000"/>
          </a:path>
          <a:tileRect/>
        </a:gra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solidFill>
                <a:schemeClr val="bg1"/>
              </a:solidFill>
            </a:rPr>
            <a:t>Version</a:t>
          </a:r>
          <a:r>
            <a:rPr lang="fr-FR" sz="1400" b="1" baseline="0">
              <a:solidFill>
                <a:schemeClr val="bg1"/>
              </a:solidFill>
            </a:rPr>
            <a:t> </a:t>
          </a:r>
          <a:br>
            <a:rPr lang="fr-FR" sz="1400" b="1" baseline="0">
              <a:solidFill>
                <a:schemeClr val="bg1"/>
              </a:solidFill>
            </a:rPr>
          </a:br>
          <a:r>
            <a:rPr lang="fr-FR" sz="1400" b="1">
              <a:solidFill>
                <a:schemeClr val="bg1"/>
              </a:solidFill>
            </a:rPr>
            <a:t>2026</a:t>
          </a:r>
        </a:p>
      </xdr:txBody>
    </xdr:sp>
    <xdr:clientData/>
  </xdr:twoCellAnchor>
  <xdr:twoCellAnchor>
    <xdr:from>
      <xdr:col>1</xdr:col>
      <xdr:colOff>0</xdr:colOff>
      <xdr:row>16</xdr:row>
      <xdr:rowOff>180975</xdr:rowOff>
    </xdr:from>
    <xdr:to>
      <xdr:col>7</xdr:col>
      <xdr:colOff>0</xdr:colOff>
      <xdr:row>20</xdr:row>
      <xdr:rowOff>38100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F9EDDE3-F6E4-476E-A9A0-5FD3C676CA79}"/>
            </a:ext>
          </a:extLst>
        </xdr:cNvPr>
        <xdr:cNvSpPr txBox="1"/>
      </xdr:nvSpPr>
      <xdr:spPr>
        <a:xfrm>
          <a:off x="1019175" y="2286000"/>
          <a:ext cx="3810000" cy="428625"/>
        </a:xfrm>
        <a:prstGeom prst="roundRect">
          <a:avLst/>
        </a:prstGeom>
        <a:gradFill flip="none" rotWithShape="1">
          <a:gsLst>
            <a:gs pos="0">
              <a:srgbClr val="FF5050">
                <a:shade val="30000"/>
                <a:satMod val="115000"/>
              </a:srgbClr>
            </a:gs>
            <a:gs pos="50000">
              <a:srgbClr val="FF5050">
                <a:shade val="67500"/>
                <a:satMod val="115000"/>
              </a:srgbClr>
            </a:gs>
            <a:gs pos="100000">
              <a:srgbClr val="FF5050">
                <a:shade val="100000"/>
                <a:satMod val="115000"/>
              </a:srgbClr>
            </a:gs>
          </a:gsLst>
          <a:path path="circle">
            <a:fillToRect l="50000" t="50000" r="50000" b="50000"/>
          </a:path>
          <a:tileRect/>
        </a:gra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fr-FR" sz="1600" b="1">
              <a:solidFill>
                <a:schemeClr val="bg1"/>
              </a:solidFill>
              <a:latin typeface="+mn-lt"/>
              <a:ea typeface="+mn-ea"/>
              <a:cs typeface="+mn-cs"/>
            </a:rPr>
            <a:t>1 - Le territoire</a:t>
          </a:r>
        </a:p>
      </xdr:txBody>
    </xdr:sp>
    <xdr:clientData/>
  </xdr:twoCellAnchor>
  <xdr:twoCellAnchor>
    <xdr:from>
      <xdr:col>7</xdr:col>
      <xdr:colOff>761999</xdr:colOff>
      <xdr:row>17</xdr:row>
      <xdr:rowOff>0</xdr:rowOff>
    </xdr:from>
    <xdr:to>
      <xdr:col>16</xdr:col>
      <xdr:colOff>9524</xdr:colOff>
      <xdr:row>20</xdr:row>
      <xdr:rowOff>47625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67667C7-6D56-4E75-A64A-88967422AE0A}"/>
            </a:ext>
          </a:extLst>
        </xdr:cNvPr>
        <xdr:cNvSpPr txBox="1"/>
      </xdr:nvSpPr>
      <xdr:spPr>
        <a:xfrm>
          <a:off x="6600824" y="2295525"/>
          <a:ext cx="6791325" cy="428625"/>
        </a:xfrm>
        <a:prstGeom prst="roundRect">
          <a:avLst/>
        </a:prstGeom>
        <a:gradFill flip="none" rotWithShape="1">
          <a:gsLst>
            <a:gs pos="0">
              <a:srgbClr val="FF5050">
                <a:shade val="30000"/>
                <a:satMod val="115000"/>
              </a:srgbClr>
            </a:gs>
            <a:gs pos="50000">
              <a:srgbClr val="FF5050">
                <a:shade val="67500"/>
                <a:satMod val="115000"/>
              </a:srgbClr>
            </a:gs>
            <a:gs pos="100000">
              <a:srgbClr val="FF5050">
                <a:shade val="100000"/>
                <a:satMod val="115000"/>
              </a:srgbClr>
            </a:gs>
          </a:gsLst>
          <a:path path="circle">
            <a:fillToRect l="50000" t="50000" r="50000" b="50000"/>
          </a:path>
          <a:tileRect/>
        </a:gra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fr-FR" sz="1600" b="1">
              <a:solidFill>
                <a:schemeClr val="bg1"/>
              </a:solidFill>
              <a:latin typeface="+mn-lt"/>
              <a:ea typeface="+mn-ea"/>
              <a:cs typeface="+mn-cs"/>
            </a:rPr>
            <a:t>2 - Composition du ménage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16</xdr:col>
      <xdr:colOff>9525</xdr:colOff>
      <xdr:row>38</xdr:row>
      <xdr:rowOff>14007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2D6B599-629C-48C5-897C-99AC16A5E776}"/>
            </a:ext>
          </a:extLst>
        </xdr:cNvPr>
        <xdr:cNvSpPr txBox="1"/>
      </xdr:nvSpPr>
      <xdr:spPr>
        <a:xfrm>
          <a:off x="7014882" y="7003676"/>
          <a:ext cx="8044143" cy="619125"/>
        </a:xfrm>
        <a:prstGeom prst="roundRect">
          <a:avLst/>
        </a:prstGeom>
        <a:gradFill flip="none" rotWithShape="1">
          <a:gsLst>
            <a:gs pos="0">
              <a:srgbClr val="FF5050">
                <a:shade val="30000"/>
                <a:satMod val="115000"/>
              </a:srgbClr>
            </a:gs>
            <a:gs pos="50000">
              <a:srgbClr val="FF5050">
                <a:shade val="67500"/>
                <a:satMod val="115000"/>
              </a:srgbClr>
            </a:gs>
            <a:gs pos="100000">
              <a:srgbClr val="FF5050">
                <a:shade val="100000"/>
                <a:satMod val="115000"/>
              </a:srgbClr>
            </a:gs>
          </a:gsLst>
          <a:path path="circle">
            <a:fillToRect l="50000" t="50000" r="50000" b="50000"/>
          </a:path>
          <a:tileRect/>
        </a:gra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fr-FR" sz="1600" b="1">
              <a:solidFill>
                <a:schemeClr val="bg1"/>
              </a:solidFill>
              <a:latin typeface="+mn-lt"/>
              <a:ea typeface="+mn-ea"/>
              <a:cs typeface="+mn-cs"/>
            </a:rPr>
            <a:t>3 - Récapitulatif</a:t>
          </a:r>
        </a:p>
      </xdr:txBody>
    </xdr:sp>
    <xdr:clientData/>
  </xdr:twoCellAnchor>
  <xdr:twoCellAnchor>
    <xdr:from>
      <xdr:col>16</xdr:col>
      <xdr:colOff>280147</xdr:colOff>
      <xdr:row>17</xdr:row>
      <xdr:rowOff>22412</xdr:rowOff>
    </xdr:from>
    <xdr:to>
      <xdr:col>22</xdr:col>
      <xdr:colOff>515470</xdr:colOff>
      <xdr:row>31</xdr:row>
      <xdr:rowOff>179294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E3CE0AC-B1BA-4B48-A247-CAB3B44A6408}"/>
            </a:ext>
          </a:extLst>
        </xdr:cNvPr>
        <xdr:cNvSpPr/>
      </xdr:nvSpPr>
      <xdr:spPr>
        <a:xfrm>
          <a:off x="15083118" y="3283324"/>
          <a:ext cx="4807323" cy="3115235"/>
        </a:xfrm>
        <a:prstGeom prst="rect">
          <a:avLst/>
        </a:prstGeom>
        <a:solidFill>
          <a:srgbClr val="FF505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700" b="1" baseline="0">
              <a:solidFill>
                <a:schemeClr val="bg1"/>
              </a:solidFill>
              <a:latin typeface="Bahnschrift" panose="020B0502040204020203" pitchFamily="34" charset="0"/>
            </a:rPr>
            <a:t>MODE D'EMPLOI</a:t>
          </a:r>
        </a:p>
        <a:p>
          <a:pPr algn="l"/>
          <a:endParaRPr lang="fr-FR" sz="1050" b="1" baseline="0">
            <a:solidFill>
              <a:schemeClr val="accent2"/>
            </a:solidFill>
          </a:endParaRPr>
        </a:p>
        <a:p>
          <a:pPr algn="l"/>
          <a:r>
            <a:rPr lang="fr-FR" sz="1050" b="1" baseline="0">
              <a:solidFill>
                <a:schemeClr val="accent2"/>
              </a:solidFill>
              <a:latin typeface="Bahnschrift" panose="020B0502040204020203" pitchFamily="34" charset="0"/>
            </a:rPr>
            <a:t>1 - SÉLECTION DU TERRITOIRE</a:t>
          </a:r>
          <a:endParaRPr lang="fr-FR" sz="1050" b="1" u="sng" baseline="0">
            <a:solidFill>
              <a:srgbClr val="002060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Sélectionner la région, le département, puis l'EPCI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 (dans cet ordre) en utilisant les listes déroulantes.</a:t>
          </a:r>
        </a:p>
        <a:p>
          <a:pPr algn="l"/>
          <a:endParaRPr lang="fr-FR" sz="1050" b="1" baseline="0">
            <a:solidFill>
              <a:schemeClr val="bg1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0" i="0" u="none" baseline="0">
              <a:solidFill>
                <a:schemeClr val="bg1"/>
              </a:solidFill>
              <a:latin typeface="Bahnschrift" panose="020B0502040204020203" pitchFamily="34" charset="0"/>
            </a:rPr>
            <a:t>⚠️</a:t>
          </a:r>
          <a:r>
            <a:rPr lang="fr-FR" sz="1050" b="0" i="0" baseline="0">
              <a:solidFill>
                <a:schemeClr val="bg1"/>
              </a:solidFill>
              <a:latin typeface="Bahnschrift" panose="020B0502040204020203" pitchFamily="34" charset="0"/>
            </a:rPr>
            <a:t>  Le montant du quartile affiche </a:t>
          </a:r>
          <a:r>
            <a:rPr lang="fr-FR" sz="1050" b="1" i="0" baseline="0">
              <a:solidFill>
                <a:srgbClr val="FFFF00"/>
              </a:solidFill>
              <a:latin typeface="Bahnschrift" panose="020B0502040204020203" pitchFamily="34" charset="0"/>
            </a:rPr>
            <a:t>"Erreur de territoire</a:t>
          </a:r>
          <a:r>
            <a:rPr lang="fr-FR" sz="1050" b="0" i="0" baseline="0">
              <a:solidFill>
                <a:srgbClr val="FFFF00"/>
              </a:solidFill>
              <a:latin typeface="Bahnschrift" panose="020B0502040204020203" pitchFamily="34" charset="0"/>
            </a:rPr>
            <a:t>" </a:t>
          </a:r>
          <a:r>
            <a:rPr lang="fr-FR" sz="1050" b="0" i="0" baseline="0">
              <a:solidFill>
                <a:schemeClr val="bg1"/>
              </a:solidFill>
              <a:latin typeface="Bahnschrift" panose="020B0502040204020203" pitchFamily="34" charset="0"/>
            </a:rPr>
            <a:t>si la case région ou département a été modifiée et n'est plus compatible avec l'EPCI choisi. Il faut aller au bout de la sélection du territoire pour afficher un montant.</a:t>
          </a:r>
        </a:p>
        <a:p>
          <a:pPr algn="l"/>
          <a:endParaRPr lang="fr-FR" sz="1050" i="1" baseline="0">
            <a:solidFill>
              <a:srgbClr val="002060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1" baseline="0">
              <a:solidFill>
                <a:schemeClr val="accent2"/>
              </a:solidFill>
              <a:latin typeface="Bahnschrift" panose="020B0502040204020203" pitchFamily="34" charset="0"/>
            </a:rPr>
            <a:t>2 - COMPOSITION DU MÉNAGE</a:t>
          </a:r>
        </a:p>
        <a:p>
          <a:pPr algn="l"/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Entrer la 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composition familiale 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(nombre de personnes composant le ménage selon l'âge) ainsi que les </a:t>
          </a:r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ressources déclarées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. </a:t>
          </a:r>
        </a:p>
        <a:p>
          <a:pPr algn="l"/>
          <a:endParaRPr lang="fr-FR" sz="1050" baseline="0">
            <a:solidFill>
              <a:schemeClr val="bg1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0" u="none" baseline="0">
              <a:solidFill>
                <a:schemeClr val="bg1"/>
              </a:solidFill>
              <a:latin typeface="Bahnschrift" panose="020B0502040204020203" pitchFamily="34" charset="0"/>
              <a:ea typeface="+mn-ea"/>
              <a:cs typeface="+mn-cs"/>
            </a:rPr>
            <a:t>⚠️</a:t>
          </a:r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TOUTES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 les ressources doivent être renseignées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, sous forme d'un total ou bien décomposé (les cases s'additionnent automatiquement).</a:t>
          </a:r>
        </a:p>
      </xdr:txBody>
    </xdr:sp>
    <xdr:clientData/>
  </xdr:twoCellAnchor>
  <xdr:twoCellAnchor>
    <xdr:from>
      <xdr:col>16</xdr:col>
      <xdr:colOff>302558</xdr:colOff>
      <xdr:row>34</xdr:row>
      <xdr:rowOff>89649</xdr:rowOff>
    </xdr:from>
    <xdr:to>
      <xdr:col>22</xdr:col>
      <xdr:colOff>549087</xdr:colOff>
      <xdr:row>45</xdr:row>
      <xdr:rowOff>22412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BA9AB0E-3CB0-4494-8F07-994BF037C97F}"/>
            </a:ext>
          </a:extLst>
        </xdr:cNvPr>
        <xdr:cNvSpPr/>
      </xdr:nvSpPr>
      <xdr:spPr>
        <a:xfrm>
          <a:off x="15105529" y="6902825"/>
          <a:ext cx="4818529" cy="2173940"/>
        </a:xfrm>
        <a:prstGeom prst="rect">
          <a:avLst/>
        </a:prstGeom>
        <a:solidFill>
          <a:srgbClr val="EDB4A5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Saisir les ressources mensuelles : revenus d'activité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(salaire, honoraires, primes, etc.),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prestations sociales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(RSA, prime d'activité, allocation familiale, assurance chômage, ARE, AAH, minimum vieilliesse, etc.),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et autres. </a:t>
          </a:r>
        </a:p>
        <a:p>
          <a:pPr algn="l"/>
          <a:endParaRPr lang="fr-FR" sz="1000" b="1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1" u="sng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Ne pas prendre en compte les AL/APL !</a:t>
          </a:r>
        </a:p>
        <a:p>
          <a:pPr algn="l"/>
          <a:endParaRPr lang="fr-FR" sz="1000" b="0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La case de saisie n'est pas importante :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ce peut être le total ou alors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décomposé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 par personne, par type de prestation, etc.</a:t>
          </a:r>
        </a:p>
        <a:p>
          <a:pPr algn="l"/>
          <a:endParaRPr lang="fr-FR" sz="1000" b="0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La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totalité des ressources doit être saisie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, c'est-à-dire celles déclarées par le ménage dans le CERFA rubrique </a:t>
          </a:r>
          <a:r>
            <a:rPr lang="fr-FR" sz="1000" b="0" i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"Ressources mensuelles du demandeur, du conjoint, du concubin ou du futur co-titulaire du bail et des personnes fiscalement à charge qui vivront dans le logement. (hors AL/APL)".</a:t>
          </a:r>
        </a:p>
      </xdr:txBody>
    </xdr:sp>
    <xdr:clientData/>
  </xdr:twoCellAnchor>
  <xdr:twoCellAnchor>
    <xdr:from>
      <xdr:col>15</xdr:col>
      <xdr:colOff>179294</xdr:colOff>
      <xdr:row>25</xdr:row>
      <xdr:rowOff>56030</xdr:rowOff>
    </xdr:from>
    <xdr:to>
      <xdr:col>16</xdr:col>
      <xdr:colOff>280147</xdr:colOff>
      <xdr:row>34</xdr:row>
      <xdr:rowOff>22412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7825084B-2E4D-F9C7-B061-FB22F86119B3}"/>
            </a:ext>
          </a:extLst>
        </xdr:cNvPr>
        <xdr:cNvCxnSpPr/>
      </xdr:nvCxnSpPr>
      <xdr:spPr>
        <a:xfrm flipH="1" flipV="1">
          <a:off x="13928912" y="4964206"/>
          <a:ext cx="1154206" cy="18713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F94D5D-231B-4C40-8B42-B058AED27B4B}" name="QUARTILES_2026" displayName="QUARTILES_2026" ref="A1:O463" totalsRowShown="0">
  <autoFilter ref="A1:O463" xr:uid="{B9F94D5D-231B-4C40-8B42-B058AED27B4B}"/>
  <tableColumns count="15">
    <tableColumn id="1" xr3:uid="{2E334A9B-388B-4169-9B08-95CD48C86E85}" name="Région"/>
    <tableColumn id="11" xr3:uid="{13DB073B-885E-42A1-9F0B-610B96B5431A}" name="Libellé Département" dataDxfId="9">
      <calculatedColumnFormula>MID(C2,6,LEN(C2))</calculatedColumnFormula>
    </tableColumn>
    <tableColumn id="17" xr3:uid="{CA97DF8F-5504-4153-B788-1622C586152D}" name="Département" dataDxfId="8"/>
    <tableColumn id="3" xr3:uid="{97A88BD5-C255-47FD-B4A8-72EDD5B13538}" name="Nom de l'EPCI"/>
    <tableColumn id="4" xr3:uid="{0942AD15-EA2A-4375-91D8-E8A5AC0D3C7A}" name="SIRET de l'EPCI"/>
    <tableColumn id="6" xr3:uid="{910A3B29-4574-423C-A343-A2AFED214CBA}" name="Année de référence"/>
    <tableColumn id="7" xr3:uid="{11B4D1C0-A5BF-43D0-972B-DA614ED45204}" name="EPCI concerné par l'obligation ?"/>
    <tableColumn id="18" xr3:uid="{5847DBA2-6B4A-4D9F-823A-0994D775B8C4}" name="Q1 annuel" dataDxfId="7" dataCellStyle="Pourcentage"/>
    <tableColumn id="9" xr3:uid="{B4753AC1-FB0F-4191-88CE-CCE0B2FC4AE6}" name="Q2 annuel" dataDxfId="6"/>
    <tableColumn id="10" xr3:uid="{4778A194-1675-46A6-96C4-3E551A6D8EC2}" name="Q3 annuel" dataDxfId="5"/>
    <tableColumn id="12" xr3:uid="{69656FE5-DB63-4A9E-9E6F-18969170DDB9}" name="Q1 mensuul" dataDxfId="4">
      <calculatedColumnFormula>ROUND(H2/12,0)</calculatedColumnFormula>
    </tableColumn>
    <tableColumn id="13" xr3:uid="{84B3484B-DE92-46ED-9919-749E3760AE45}" name="Q2 mensuel" dataDxfId="3">
      <calculatedColumnFormula>ROUND(I2/12,0)</calculatedColumnFormula>
    </tableColumn>
    <tableColumn id="14" xr3:uid="{4FAB30D7-FC27-43A6-B457-0FECD3701C00}" name="Q3 mensuel" dataDxfId="2">
      <calculatedColumnFormula>ROUND(J2/12,0)</calculatedColumnFormula>
    </tableColumn>
    <tableColumn id="15" xr3:uid="{99492869-5A9A-4213-8163-312839E9982E}" name="Clé" dataDxfId="1">
      <calculatedColumnFormula>SUBSTITUTE(
   UPPER(SUBSTITUTE(TRIM(A2), CHAR(160), " ")) &amp; "|" &amp;
   SUBSTITUTE(TRIM(C2), CHAR(160), " ") &amp; "|" &amp;
   SUBSTITUTE(TRIM(D2), CHAR(160), " "),
   "–", "-"
)</calculatedColumnFormula>
    </tableColumn>
    <tableColumn id="16" xr3:uid="{C7390B41-2563-4B73-9522-7754461F5C86}" name="Zone" dataDxfId="0">
      <calculatedColumnFormula>IF(A2="Hauts-de-France", "HDF",
IF(A2="Île-de-France", "IDF",
IF(OR(A2="Guadeloupe", A2="Martinique", A2="Guyane", A2="La Réunion", A2="Mayotte"), "OM", "Province")))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l.deken@union-habitat.org" TargetMode="External"/><Relationship Id="rId1" Type="http://schemas.openxmlformats.org/officeDocument/2006/relationships/hyperlink" Target="https://www.legifrance.gouv.fr/jorf/id/JORFTEXT0000540223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5CC6-5931-48DB-9115-982170B4627B}">
  <dimension ref="A1:AE57"/>
  <sheetViews>
    <sheetView tabSelected="1" topLeftCell="A4" zoomScale="80" zoomScaleNormal="80" workbookViewId="0">
      <selection activeCell="R10" sqref="R10"/>
    </sheetView>
  </sheetViews>
  <sheetFormatPr baseColWidth="10" defaultRowHeight="15" x14ac:dyDescent="0.25"/>
  <cols>
    <col min="1" max="1" width="15" customWidth="1"/>
    <col min="3" max="3" width="18.85546875" customWidth="1"/>
    <col min="4" max="4" width="14.85546875" customWidth="1"/>
    <col min="5" max="5" width="12.85546875" customWidth="1"/>
    <col min="6" max="6" width="12.7109375" customWidth="1"/>
    <col min="7" max="7" width="10.42578125" customWidth="1"/>
    <col min="9" max="9" width="13.7109375" customWidth="1"/>
    <col min="11" max="11" width="23.5703125" customWidth="1"/>
    <col min="12" max="12" width="13.28515625" customWidth="1"/>
    <col min="13" max="13" width="13.7109375" customWidth="1"/>
    <col min="14" max="14" width="7.85546875" customWidth="1"/>
    <col min="15" max="15" width="15.42578125" customWidth="1"/>
    <col min="16" max="16" width="39.7109375" customWidth="1"/>
    <col min="26" max="26" width="23.5703125" customWidth="1"/>
  </cols>
  <sheetData>
    <row r="1" spans="1:31" ht="15" customHeight="1" x14ac:dyDescent="0.25">
      <c r="A1" s="116"/>
      <c r="B1" s="117"/>
      <c r="C1" s="122" t="s">
        <v>1016</v>
      </c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123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customHeight="1" x14ac:dyDescent="0.25">
      <c r="A2" s="118"/>
      <c r="B2" s="119"/>
      <c r="C2" s="124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1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 x14ac:dyDescent="0.25">
      <c r="A3" s="118"/>
      <c r="B3" s="119"/>
      <c r="C3" s="124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12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" customHeight="1" x14ac:dyDescent="0.25">
      <c r="A4" s="118"/>
      <c r="B4" s="119"/>
      <c r="C4" s="126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" customHeight="1" x14ac:dyDescent="0.25">
      <c r="A5" s="118"/>
      <c r="B5" s="119"/>
      <c r="C5" s="88" t="s">
        <v>973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97" t="s">
        <v>0</v>
      </c>
      <c r="P5" s="98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18"/>
      <c r="B6" s="11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99" t="s">
        <v>997</v>
      </c>
      <c r="P6" s="10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20"/>
      <c r="B7" s="121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101" t="s">
        <v>996</v>
      </c>
      <c r="P7" s="102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" customHeight="1" x14ac:dyDescent="0.25">
      <c r="A8" s="85"/>
      <c r="B8" s="85"/>
      <c r="C8" s="91" t="s">
        <v>1000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111"/>
      <c r="O8" s="103"/>
      <c r="P8" s="104" t="s">
        <v>974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28"/>
      <c r="B9" s="85"/>
      <c r="C9" s="93"/>
      <c r="D9" s="87"/>
      <c r="E9" s="87"/>
      <c r="F9" s="87"/>
      <c r="G9" s="87"/>
      <c r="H9" s="87"/>
      <c r="I9" s="87"/>
      <c r="J9" s="87"/>
      <c r="K9" s="87"/>
      <c r="L9" s="87"/>
      <c r="M9" s="87"/>
      <c r="N9" s="112"/>
      <c r="O9" s="105" t="s">
        <v>975</v>
      </c>
      <c r="P9" s="10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28"/>
      <c r="B10" s="85"/>
      <c r="C10" s="93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112"/>
      <c r="O10" s="107" t="s">
        <v>998</v>
      </c>
      <c r="P10" s="108"/>
      <c r="Q10" s="1"/>
      <c r="R10" s="1"/>
      <c r="S10" s="1"/>
      <c r="T10" s="1"/>
      <c r="U10" s="1"/>
      <c r="V10" s="1"/>
      <c r="W10" s="1"/>
      <c r="X10" s="1"/>
      <c r="Y10" s="1"/>
      <c r="Z10" s="18" t="str">
        <f>IF(AND(C23&lt;&gt;"", C27&lt;&gt;"", C31&lt;&gt;""),
   UPPER(SUBSTITUTE(TRIM(C23), CHAR(160), " ")) &amp; "|" &amp;
   SUBSTITUTE(TRIM(C27), CHAR(160), " ") &amp; "|" &amp;
   SUBSTITUTE(TRIM(C31), CHAR(160), " "),
   "")</f>
        <v/>
      </c>
      <c r="AA10" s="1"/>
      <c r="AB10" s="1"/>
      <c r="AC10" s="1"/>
      <c r="AD10" s="1"/>
      <c r="AE10" s="1"/>
    </row>
    <row r="11" spans="1:31" x14ac:dyDescent="0.25">
      <c r="A11" s="95"/>
      <c r="B11" s="95"/>
      <c r="C11" s="113" t="s">
        <v>999</v>
      </c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5"/>
      <c r="O11" s="109" t="s">
        <v>1</v>
      </c>
      <c r="P11" s="11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5.75" thickBot="1" x14ac:dyDescent="0.3">
      <c r="A12" s="94"/>
      <c r="B12" s="94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1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/>
      <c r="B13" s="1"/>
      <c r="C13" s="15"/>
      <c r="D13" s="16"/>
      <c r="E13" s="16"/>
      <c r="F13" s="16"/>
      <c r="G13" s="46" t="str">
        <f>IF(C23="", "👉 Sélectionnez une région",
IF(C27="", "👉 Sélectionnez un département",
IF(C31="", "👉 Sélectionnez un EPCI",
IF(E39=0, "⚠️ Erreur de territoire : la case 'Région' et/ou 'Département' a été modifiée et n'est plus compatible avec l'EPCI choisi",
IF(SUM(L24:L27)=1, "👉 Indiquez la composition du ménage",
IF(SUM(N24:N27)=0, "👉 Renseignez les ressources mensuelles",
"✅ Toutes les informations ont été saisies. Consultez le résultat ci-dessous."))))))</f>
        <v>👉 Sélectionnez une région</v>
      </c>
      <c r="H13" s="45"/>
      <c r="I13" s="45"/>
      <c r="J13" s="45"/>
      <c r="K13" s="51"/>
      <c r="L13" s="50"/>
      <c r="M13" s="16"/>
      <c r="N13" s="16"/>
      <c r="O13" s="17"/>
      <c r="P13" s="1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/>
      <c r="B14" s="1"/>
      <c r="C14" s="15"/>
      <c r="D14" s="16"/>
      <c r="E14" s="16"/>
      <c r="F14" s="16"/>
      <c r="G14" s="47"/>
      <c r="H14" s="43"/>
      <c r="I14" s="43"/>
      <c r="J14" s="43"/>
      <c r="K14" s="49"/>
      <c r="L14" s="50"/>
      <c r="M14" s="16"/>
      <c r="N14" s="16"/>
      <c r="O14" s="17"/>
      <c r="P14" s="1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1"/>
      <c r="B15" s="1"/>
      <c r="C15" s="15"/>
      <c r="D15" s="16"/>
      <c r="E15" s="16"/>
      <c r="F15" s="16"/>
      <c r="G15" s="47"/>
      <c r="H15" s="43"/>
      <c r="I15" s="43"/>
      <c r="J15" s="43"/>
      <c r="K15" s="49"/>
      <c r="L15" s="50"/>
      <c r="M15" s="16"/>
      <c r="N15" s="16"/>
      <c r="O15" s="17"/>
      <c r="P15" s="1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.75" thickBot="1" x14ac:dyDescent="0.3">
      <c r="A16" s="1"/>
      <c r="B16" s="1"/>
      <c r="C16" s="15"/>
      <c r="D16" s="16"/>
      <c r="E16" s="16"/>
      <c r="F16" s="16"/>
      <c r="G16" s="48"/>
      <c r="H16" s="44"/>
      <c r="I16" s="44"/>
      <c r="J16" s="44"/>
      <c r="K16" s="52"/>
      <c r="L16" s="50"/>
      <c r="M16" s="16"/>
      <c r="N16" s="16"/>
      <c r="O16" s="17"/>
      <c r="P16" s="1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1"/>
      <c r="B21" s="5"/>
      <c r="C21" s="1"/>
      <c r="D21" s="1"/>
      <c r="E21" s="1"/>
      <c r="F21" s="1"/>
      <c r="G21" s="4"/>
      <c r="H21" s="1"/>
      <c r="I21" s="5"/>
      <c r="J21" s="1"/>
      <c r="K21" s="1"/>
      <c r="L21" s="1"/>
      <c r="M21" s="1"/>
      <c r="N21" s="1"/>
      <c r="O21" s="1"/>
      <c r="P21" s="4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75" thickBot="1" x14ac:dyDescent="0.3">
      <c r="A22" s="1"/>
      <c r="B22" s="5"/>
      <c r="C22" s="70" t="s">
        <v>978</v>
      </c>
      <c r="D22" s="70"/>
      <c r="E22" s="70"/>
      <c r="F22" s="70"/>
      <c r="G22" s="4"/>
      <c r="H22" s="1"/>
      <c r="I22" s="5"/>
      <c r="J22" s="29"/>
      <c r="K22" s="29"/>
      <c r="L22" s="29"/>
      <c r="M22" s="29"/>
      <c r="N22" s="29"/>
      <c r="O22" s="29"/>
      <c r="P22" s="4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.75" thickBot="1" x14ac:dyDescent="0.3">
      <c r="A23" s="1"/>
      <c r="B23" s="5"/>
      <c r="C23" s="71"/>
      <c r="D23" s="72"/>
      <c r="E23" s="72"/>
      <c r="F23" s="73"/>
      <c r="G23" s="4"/>
      <c r="H23" s="1"/>
      <c r="I23" s="5"/>
      <c r="J23" s="27" t="s">
        <v>988</v>
      </c>
      <c r="K23" s="27"/>
      <c r="L23" s="12" t="s">
        <v>985</v>
      </c>
      <c r="M23" s="12" t="s">
        <v>993</v>
      </c>
      <c r="N23" s="27" t="s">
        <v>987</v>
      </c>
      <c r="O23" s="27"/>
      <c r="P23" s="4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8.75" thickBot="1" x14ac:dyDescent="0.3">
      <c r="A24" s="1"/>
      <c r="B24" s="5"/>
      <c r="C24" s="74"/>
      <c r="D24" s="75"/>
      <c r="E24" s="75"/>
      <c r="F24" s="76"/>
      <c r="G24" s="4"/>
      <c r="H24" s="1"/>
      <c r="I24" s="5"/>
      <c r="J24" s="36" t="s">
        <v>986</v>
      </c>
      <c r="K24" s="36"/>
      <c r="L24" s="13">
        <v>1</v>
      </c>
      <c r="M24" s="14">
        <v>1</v>
      </c>
      <c r="N24" s="64"/>
      <c r="O24" s="65"/>
      <c r="P24" s="4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8.75" thickBot="1" x14ac:dyDescent="0.3">
      <c r="A25" s="1"/>
      <c r="B25" s="5"/>
      <c r="C25" s="1"/>
      <c r="D25" s="1"/>
      <c r="E25" s="1"/>
      <c r="F25" s="1"/>
      <c r="G25" s="4"/>
      <c r="H25" s="1"/>
      <c r="I25" s="5"/>
      <c r="J25" s="36" t="s">
        <v>989</v>
      </c>
      <c r="K25" s="42"/>
      <c r="L25" s="68"/>
      <c r="M25" s="14">
        <f>L25*0.5</f>
        <v>0</v>
      </c>
      <c r="N25" s="64"/>
      <c r="O25" s="65"/>
      <c r="P25" s="4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8.75" thickBot="1" x14ac:dyDescent="0.3">
      <c r="A26" s="1"/>
      <c r="B26" s="5"/>
      <c r="C26" s="70" t="s">
        <v>979</v>
      </c>
      <c r="D26" s="70"/>
      <c r="E26" s="70"/>
      <c r="F26" s="70"/>
      <c r="G26" s="4"/>
      <c r="H26" s="1"/>
      <c r="I26" s="5"/>
      <c r="J26" s="36" t="s">
        <v>1014</v>
      </c>
      <c r="K26" s="42"/>
      <c r="L26" s="68"/>
      <c r="M26" s="14">
        <f>L26*0.5</f>
        <v>0</v>
      </c>
      <c r="N26" s="64"/>
      <c r="O26" s="65"/>
      <c r="P26" s="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8.75" thickBot="1" x14ac:dyDescent="0.3">
      <c r="A27" s="1"/>
      <c r="B27" s="5"/>
      <c r="C27" s="71"/>
      <c r="D27" s="72"/>
      <c r="E27" s="72"/>
      <c r="F27" s="73"/>
      <c r="G27" s="4"/>
      <c r="H27" s="1"/>
      <c r="I27" s="5"/>
      <c r="J27" s="36" t="s">
        <v>1015</v>
      </c>
      <c r="K27" s="42"/>
      <c r="L27" s="69"/>
      <c r="M27" s="14">
        <f>L27*0.3</f>
        <v>0</v>
      </c>
      <c r="N27" s="66"/>
      <c r="O27" s="67"/>
      <c r="P27" s="4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8.75" thickBot="1" x14ac:dyDescent="0.3">
      <c r="A28" s="1"/>
      <c r="B28" s="5"/>
      <c r="C28" s="74"/>
      <c r="D28" s="75"/>
      <c r="E28" s="75"/>
      <c r="F28" s="76"/>
      <c r="G28" s="4"/>
      <c r="H28" s="1"/>
      <c r="I28" s="5"/>
      <c r="J28" s="37" t="s">
        <v>990</v>
      </c>
      <c r="K28" s="37"/>
      <c r="L28" s="38">
        <f>SUM(L24:L27)</f>
        <v>1</v>
      </c>
      <c r="M28" s="39">
        <f>SUM(M24:M27)</f>
        <v>1</v>
      </c>
      <c r="N28" s="40">
        <f>SUM(N24:O27)</f>
        <v>0</v>
      </c>
      <c r="O28" s="40"/>
      <c r="P28" s="4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5.75" thickBot="1" x14ac:dyDescent="0.3">
      <c r="A29" s="1"/>
      <c r="B29" s="5"/>
      <c r="C29" s="1"/>
      <c r="D29" s="1"/>
      <c r="E29" s="1"/>
      <c r="F29" s="1"/>
      <c r="G29" s="4"/>
      <c r="H29" s="1"/>
      <c r="I29" s="5"/>
      <c r="J29" s="1"/>
      <c r="K29" s="1"/>
      <c r="L29" s="1"/>
      <c r="M29" s="1"/>
      <c r="N29" s="1"/>
      <c r="O29" s="1"/>
      <c r="P29" s="4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 thickBot="1" x14ac:dyDescent="0.3">
      <c r="A30" s="1"/>
      <c r="B30" s="5"/>
      <c r="C30" s="70" t="s">
        <v>980</v>
      </c>
      <c r="D30" s="70"/>
      <c r="E30" s="70"/>
      <c r="F30" s="70"/>
      <c r="G30" s="4"/>
      <c r="H30" s="1"/>
      <c r="I30" s="5"/>
      <c r="J30" s="54" t="s">
        <v>991</v>
      </c>
      <c r="K30" s="55"/>
      <c r="L30" s="55"/>
      <c r="M30" s="60"/>
      <c r="N30" s="62">
        <f>IFERROR(N28/M28, "")</f>
        <v>0</v>
      </c>
      <c r="O30" s="56"/>
      <c r="P30" s="4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.75" thickBot="1" x14ac:dyDescent="0.3">
      <c r="A31" s="1"/>
      <c r="B31" s="5"/>
      <c r="C31" s="71"/>
      <c r="D31" s="72"/>
      <c r="E31" s="72"/>
      <c r="F31" s="73"/>
      <c r="G31" s="4"/>
      <c r="H31" s="1"/>
      <c r="I31" s="5"/>
      <c r="J31" s="57"/>
      <c r="K31" s="58"/>
      <c r="L31" s="58"/>
      <c r="M31" s="61"/>
      <c r="N31" s="63"/>
      <c r="O31" s="59"/>
      <c r="P31" s="4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5.75" thickBot="1" x14ac:dyDescent="0.3">
      <c r="A32" s="1"/>
      <c r="B32" s="5"/>
      <c r="C32" s="74"/>
      <c r="D32" s="75"/>
      <c r="E32" s="75"/>
      <c r="F32" s="76"/>
      <c r="G32" s="4"/>
      <c r="H32" s="1"/>
      <c r="I32" s="5"/>
      <c r="J32" s="54" t="s">
        <v>992</v>
      </c>
      <c r="K32" s="55"/>
      <c r="L32" s="55"/>
      <c r="M32" s="60"/>
      <c r="N32" s="62">
        <f>IFERROR(N30*12, "")</f>
        <v>0</v>
      </c>
      <c r="O32" s="56"/>
      <c r="P32" s="4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5.75" thickBot="1" x14ac:dyDescent="0.3">
      <c r="A33" s="1"/>
      <c r="B33" s="5"/>
      <c r="C33" s="10"/>
      <c r="D33" s="10"/>
      <c r="E33" s="10"/>
      <c r="F33" s="10"/>
      <c r="G33" s="4"/>
      <c r="H33" s="1"/>
      <c r="I33" s="5"/>
      <c r="J33" s="57"/>
      <c r="K33" s="58"/>
      <c r="L33" s="58"/>
      <c r="M33" s="61"/>
      <c r="N33" s="63"/>
      <c r="O33" s="59"/>
      <c r="P33" s="4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1"/>
      <c r="B34" s="5"/>
      <c r="C34" s="10"/>
      <c r="D34" s="10"/>
      <c r="E34" s="10"/>
      <c r="F34" s="10"/>
      <c r="G34" s="4"/>
      <c r="H34" s="1"/>
      <c r="I34" s="6"/>
      <c r="J34" s="2"/>
      <c r="K34" s="2"/>
      <c r="L34" s="2"/>
      <c r="M34" s="2"/>
      <c r="N34" s="2"/>
      <c r="O34" s="2"/>
      <c r="P34" s="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1"/>
      <c r="B35" s="5"/>
      <c r="C35" s="10"/>
      <c r="D35" s="10"/>
      <c r="E35" s="10"/>
      <c r="F35" s="10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5">
      <c r="A36" s="1"/>
      <c r="B36" s="5"/>
      <c r="C36" s="10"/>
      <c r="D36" s="10"/>
      <c r="E36" s="10"/>
      <c r="F36" s="10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5">
      <c r="A37" s="1"/>
      <c r="B37" s="5"/>
      <c r="C37" s="41" t="s">
        <v>995</v>
      </c>
      <c r="D37" s="41"/>
      <c r="E37" s="41"/>
      <c r="F37" s="41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5.75" thickBot="1" x14ac:dyDescent="0.3">
      <c r="A38" s="1"/>
      <c r="B38" s="5"/>
      <c r="C38" s="77"/>
      <c r="D38" s="77"/>
      <c r="E38" s="78" t="s">
        <v>983</v>
      </c>
      <c r="F38" s="78" t="s">
        <v>984</v>
      </c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7.25" customHeight="1" thickBot="1" x14ac:dyDescent="0.3">
      <c r="A39" s="1"/>
      <c r="B39" s="5"/>
      <c r="C39" s="79" t="s">
        <v>1017</v>
      </c>
      <c r="D39" s="80"/>
      <c r="E39" s="81" cm="1">
        <f t="array" ref="E39">IFERROR(
  INDEX(Quartiles_2026!H:H,
    MATCH(1,
      (UPPER(TRIM(Quartiles_2026!A:A)) = UPPER(TRIM(C23))) *
      (TRIM(Quartiles_2026!C:C) = TRIM(C27)) *
      (TRIM(Quartiles_2026!D:D) = TRIM(C31)),
    0)
  ),
  0)</f>
        <v>0</v>
      </c>
      <c r="F39" s="81" cm="1">
        <f t="array" ref="F39">IFERROR(
  INDEX(Quartiles_2026!K:K,
    MATCH(1,
      (UPPER(TRIM(Quartiles_2026!A:A)) = UPPER(TRIM(C23))) *
      (TRIM(Quartiles_2026!C:C) = TRIM(C27)) *
      (TRIM(Quartiles_2026!D:D) = TRIM(C31)),
    0)
  ),
  0)</f>
        <v>0</v>
      </c>
      <c r="G39" s="4"/>
      <c r="H39" s="1"/>
      <c r="I39" s="31" t="str">
        <f>IF(N28=0, "",
  "Ménage composé de" &amp;
  IF(L24&gt;0, " " &amp; L24 &amp; " titulaire" &amp; IF(L24&gt;1, "s de la demande", " de la demande"), "") &amp;
  IF(AND(L25&gt;0, L24&gt;0), ", ", IF(L25&gt;0, " ", "")) &amp;
  IF(L25&gt;0, L25 &amp; " co-titulaire" &amp; IF(L25&gt;1, "s", ""), "") &amp;
  IF(AND(L26&gt;0, OR(L24&gt;0,L25&gt;0)), ", ", IF(L26&gt;0, " ", "")) &amp;
  IF(L26&gt;0, L26 &amp; " enfant" &amp; IF(L26&gt;1, "s", "") &amp; " de 14 ans ou plus", "") &amp;
  IF(AND(L27&gt;0, OR(L24&gt;0,L25&gt;0,L26&gt;0)), ", ", IF(L27&gt;0, " ", "")) &amp;
  IF(L27&gt;0, L27 &amp; " enfant" &amp; IF(L27&gt;1, "s", "") &amp; " de moins de 14 ans", "") &amp;
  CHAR(10) &amp;
  "disposant de " &amp; TEXT(N28,"# ##0 €") &amp;
  " de ressources mensuelles," &amp; CHAR(10) &amp;
  "soit l’équivalent de " &amp; TEXT(N28/M28,"# ##0 €") &amp;
  " par unité de consommation.")</f>
        <v/>
      </c>
      <c r="J39" s="32"/>
      <c r="K39" s="32"/>
      <c r="L39" s="32"/>
      <c r="M39" s="32"/>
      <c r="N39" s="32"/>
      <c r="O39" s="32"/>
      <c r="P39" s="33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8" thickBot="1" x14ac:dyDescent="0.3">
      <c r="A40" s="1"/>
      <c r="B40" s="5"/>
      <c r="C40" s="79" t="s">
        <v>1018</v>
      </c>
      <c r="D40" s="80"/>
      <c r="E40" s="81" cm="1">
        <f t="array" ref="E40">IFERROR(INDEX(Quartiles_2026!I:I, MATCH(1, (UPPER(TRIM(Quartiles_2026!A:A)) = UPPER(TRIM(C23))) * (TRIM(Quartiles_2026!C:C) = TRIM(C27)) * (TRIM(Quartiles_2026!D:D) = TRIM(C31)), 0)), 0)</f>
        <v>0</v>
      </c>
      <c r="F40" s="81" cm="1">
        <f t="array" ref="F40">IFERROR(INDEX(Quartiles_2026!L:L, MATCH(1, (UPPER(TRIM(Quartiles_2026!A:A)) = UPPER(TRIM(C23))) * (TRIM(Quartiles_2026!C:C) = TRIM(C27)) * (TRIM(Quartiles_2026!D:D) = TRIM(C31)), 0)), 0)</f>
        <v>0</v>
      </c>
      <c r="G40" s="4"/>
      <c r="H40" s="1"/>
      <c r="I40" s="31"/>
      <c r="J40" s="32"/>
      <c r="K40" s="32"/>
      <c r="L40" s="32"/>
      <c r="M40" s="32"/>
      <c r="N40" s="32"/>
      <c r="O40" s="32"/>
      <c r="P40" s="33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8" thickBot="1" x14ac:dyDescent="0.3">
      <c r="A41" s="1"/>
      <c r="B41" s="5"/>
      <c r="C41" s="83" t="s">
        <v>1019</v>
      </c>
      <c r="D41" s="84"/>
      <c r="E41" s="81" cm="1">
        <f t="array" ref="E41">IFERROR(INDEX(Quartiles_2026!J:J, MATCH(1, (UPPER(TRIM(Quartiles_2026!A:A)) = UPPER(TRIM(C23))) * (TRIM(Quartiles_2026!C:C) = TRIM(C27)) * (TRIM(Quartiles_2026!D:D) = TRIM(C31)), 0)), 0)</f>
        <v>0</v>
      </c>
      <c r="F41" s="82" cm="1">
        <f t="array" ref="F41">IFERROR(INDEX(Quartiles_2026!M:M, MATCH(1, (UPPER(TRIM(Quartiles_2026!A:A)) = UPPER(TRIM(C23))) * (TRIM(Quartiles_2026!C:C) = TRIM(C27)) * (TRIM(Quartiles_2026!D:D) = TRIM(C31)), 0)), 0)</f>
        <v>0</v>
      </c>
      <c r="G41" s="4"/>
      <c r="H41" s="1"/>
      <c r="I41" s="31"/>
      <c r="J41" s="32"/>
      <c r="K41" s="32"/>
      <c r="L41" s="32"/>
      <c r="M41" s="32"/>
      <c r="N41" s="32"/>
      <c r="O41" s="32"/>
      <c r="P41" s="33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5.75" thickBot="1" x14ac:dyDescent="0.3">
      <c r="A42" s="1"/>
      <c r="B42" s="5"/>
      <c r="C42" s="30" t="s">
        <v>1013</v>
      </c>
      <c r="D42" s="30"/>
      <c r="E42" s="30"/>
      <c r="F42" s="30"/>
      <c r="G42" s="4"/>
      <c r="H42" s="1"/>
      <c r="I42" s="20"/>
      <c r="J42" s="19"/>
      <c r="K42" s="53" t="str">
        <f>IF(N30=0, "",
IF(N30&lt;=F39, "Ménage appartenant au 1er quartile",
IF(N30&lt;=F40, "Ménage appartenant au 2ème quartile",
IF(N30&lt;=F41, "Ménage appartenant au 3ème quartile",
"Ménage appartenant au 4ème quartile"))))</f>
        <v/>
      </c>
      <c r="L42" s="53"/>
      <c r="M42" s="53"/>
      <c r="N42" s="53"/>
      <c r="O42" s="19"/>
      <c r="P42" s="2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5.75" thickBot="1" x14ac:dyDescent="0.3">
      <c r="A43" s="1"/>
      <c r="B43" s="22"/>
      <c r="C43" s="30"/>
      <c r="D43" s="30"/>
      <c r="E43" s="30"/>
      <c r="F43" s="30"/>
      <c r="G43" s="23"/>
      <c r="H43" s="1"/>
      <c r="I43" s="5"/>
      <c r="J43" s="1"/>
      <c r="K43" s="53"/>
      <c r="L43" s="53"/>
      <c r="M43" s="53"/>
      <c r="N43" s="53"/>
      <c r="O43" s="1"/>
      <c r="P43" s="4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.75" thickBot="1" x14ac:dyDescent="0.3">
      <c r="A44" s="1"/>
      <c r="B44" s="22"/>
      <c r="C44" s="30"/>
      <c r="D44" s="30"/>
      <c r="E44" s="30"/>
      <c r="F44" s="30"/>
      <c r="G44" s="23"/>
      <c r="H44" s="1"/>
      <c r="I44" s="5"/>
      <c r="J44" s="1"/>
      <c r="K44" s="53"/>
      <c r="L44" s="53"/>
      <c r="M44" s="53"/>
      <c r="N44" s="53"/>
      <c r="O44" s="1"/>
      <c r="P44" s="4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1"/>
      <c r="B45" s="24"/>
      <c r="C45" s="25"/>
      <c r="D45" s="25"/>
      <c r="E45" s="25"/>
      <c r="F45" s="25"/>
      <c r="G45" s="26"/>
      <c r="H45" s="1"/>
      <c r="I45" s="6"/>
      <c r="J45" s="2"/>
      <c r="K45" s="2"/>
      <c r="L45" s="2"/>
      <c r="M45" s="2"/>
      <c r="N45" s="2"/>
      <c r="O45" s="2"/>
      <c r="P45" s="7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</sheetData>
  <mergeCells count="44">
    <mergeCell ref="A1:B7"/>
    <mergeCell ref="O10:P10"/>
    <mergeCell ref="C1:P4"/>
    <mergeCell ref="G13:K16"/>
    <mergeCell ref="K42:N44"/>
    <mergeCell ref="C42:F44"/>
    <mergeCell ref="I39:P41"/>
    <mergeCell ref="C8:N10"/>
    <mergeCell ref="C11:N11"/>
    <mergeCell ref="C5:N7"/>
    <mergeCell ref="C31:F32"/>
    <mergeCell ref="O5:P5"/>
    <mergeCell ref="O6:P6"/>
    <mergeCell ref="O7:P7"/>
    <mergeCell ref="C22:F22"/>
    <mergeCell ref="C23:F24"/>
    <mergeCell ref="C26:F26"/>
    <mergeCell ref="C27:F28"/>
    <mergeCell ref="C30:F30"/>
    <mergeCell ref="A8:B10"/>
    <mergeCell ref="O11:P11"/>
    <mergeCell ref="O9:P9"/>
    <mergeCell ref="J22:O22"/>
    <mergeCell ref="J24:K24"/>
    <mergeCell ref="J28:K28"/>
    <mergeCell ref="N28:O28"/>
    <mergeCell ref="N24:O24"/>
    <mergeCell ref="N25:O25"/>
    <mergeCell ref="N26:O26"/>
    <mergeCell ref="J25:K25"/>
    <mergeCell ref="J26:K26"/>
    <mergeCell ref="J27:K27"/>
    <mergeCell ref="C37:F37"/>
    <mergeCell ref="C39:D39"/>
    <mergeCell ref="C40:D40"/>
    <mergeCell ref="C41:D41"/>
    <mergeCell ref="C38:D38"/>
    <mergeCell ref="J23:K23"/>
    <mergeCell ref="N23:O23"/>
    <mergeCell ref="J32:M33"/>
    <mergeCell ref="N30:O31"/>
    <mergeCell ref="N32:O33"/>
    <mergeCell ref="J30:M31"/>
    <mergeCell ref="N27:O27"/>
  </mergeCells>
  <conditionalFormatting sqref="G13:K16">
    <cfRule type="expression" dxfId="11" priority="1">
      <formula>ISNUMBER(SEARCH("Toutes les informations ont été saisies", G13))</formula>
    </cfRule>
    <cfRule type="expression" dxfId="10" priority="2">
      <formula>ISNUMBER(SEARCH("Erreur de territoire", G13))</formula>
    </cfRule>
  </conditionalFormatting>
  <hyperlinks>
    <hyperlink ref="C11" r:id="rId1" xr:uid="{E30BE1C0-598E-48B6-87D2-7A626916B83C}"/>
    <hyperlink ref="O11:P11" r:id="rId2" display="l.deken@union-habitat.org" xr:uid="{9405DD27-CD8D-440E-AA9F-1540BF7C80B8}"/>
  </hyperlinks>
  <pageMargins left="0.7" right="0.7" top="0.75" bottom="0.75" header="0.3" footer="0.3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2548F5E-956C-4C5F-A369-18EC723C9FEA}">
          <x14:formula1>
            <xm:f>'Listes déroulantes'!$K$2:$K$21</xm:f>
          </x14:formula1>
          <xm:sqref>C23:F24</xm:sqref>
        </x14:dataValidation>
        <x14:dataValidation type="list" allowBlank="1" showInputMessage="1" showErrorMessage="1" xr:uid="{D1EB42CF-6931-4109-87C1-59754B2E804B}">
          <x14:formula1>
            <xm:f>'Listes déroulantes'!$L$2:$L$104</xm:f>
          </x14:formula1>
          <xm:sqref>C27:F28</xm:sqref>
        </x14:dataValidation>
        <x14:dataValidation type="list" allowBlank="1" showInputMessage="1" showErrorMessage="1" xr:uid="{1FAA1E5C-1691-4EE2-B658-C8746029E18C}">
          <x14:formula1>
            <xm:f>'Listes déroulantes'!$M$2:$M$428</xm:f>
          </x14:formula1>
          <xm:sqref>C31:F32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107A0-E52D-4B27-A8A1-B7DD111308FF}">
  <dimension ref="A1:O463"/>
  <sheetViews>
    <sheetView topLeftCell="A181" workbookViewId="0">
      <selection activeCell="D440" sqref="D440"/>
    </sheetView>
  </sheetViews>
  <sheetFormatPr baseColWidth="10" defaultRowHeight="15" x14ac:dyDescent="0.25"/>
  <cols>
    <col min="1" max="1" width="25.28515625" bestFit="1" customWidth="1"/>
    <col min="2" max="2" width="23.5703125" bestFit="1" customWidth="1"/>
    <col min="3" max="3" width="27.28515625" bestFit="1" customWidth="1"/>
    <col min="4" max="4" width="56.140625" bestFit="1" customWidth="1"/>
    <col min="5" max="5" width="16.85546875" bestFit="1" customWidth="1"/>
    <col min="6" max="6" width="21.140625" bestFit="1" customWidth="1"/>
    <col min="7" max="7" width="32" bestFit="1" customWidth="1"/>
    <col min="8" max="10" width="12.28515625" bestFit="1" customWidth="1"/>
    <col min="11" max="13" width="14" bestFit="1" customWidth="1"/>
    <col min="14" max="14" width="102.140625" bestFit="1" customWidth="1"/>
    <col min="15" max="15" width="8.5703125" bestFit="1" customWidth="1"/>
  </cols>
  <sheetData>
    <row r="1" spans="1:15" x14ac:dyDescent="0.25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s="35" t="s">
        <v>9</v>
      </c>
      <c r="I1" s="3" t="s">
        <v>10</v>
      </c>
      <c r="J1" s="3" t="s">
        <v>11</v>
      </c>
      <c r="K1" t="s">
        <v>1001</v>
      </c>
      <c r="L1" t="s">
        <v>12</v>
      </c>
      <c r="M1" t="s">
        <v>13</v>
      </c>
      <c r="N1" t="s">
        <v>994</v>
      </c>
      <c r="O1" t="s">
        <v>1002</v>
      </c>
    </row>
    <row r="2" spans="1:15" x14ac:dyDescent="0.25">
      <c r="A2" t="s">
        <v>14</v>
      </c>
      <c r="B2" t="str">
        <f t="shared" ref="B2:B65" si="0">MID(C2,6,LEN(C2))</f>
        <v>Ain</v>
      </c>
      <c r="C2" t="s">
        <v>15</v>
      </c>
      <c r="D2" t="s">
        <v>16</v>
      </c>
      <c r="E2" t="s">
        <v>17</v>
      </c>
      <c r="F2" t="s">
        <v>1003</v>
      </c>
      <c r="G2" t="s">
        <v>18</v>
      </c>
      <c r="H2" s="35">
        <v>11168</v>
      </c>
      <c r="I2" s="3">
        <v>15276</v>
      </c>
      <c r="J2" s="3">
        <v>20380</v>
      </c>
      <c r="K2" s="3">
        <f t="shared" ref="K2:M65" si="1">ROUND(H2/12,0)</f>
        <v>931</v>
      </c>
      <c r="L2" s="3">
        <f t="shared" si="1"/>
        <v>1273</v>
      </c>
      <c r="M2" s="3">
        <f t="shared" si="1"/>
        <v>1698</v>
      </c>
      <c r="N2" t="str">
        <f t="shared" ref="N2:N65" si="2">SUBSTITUTE(
   UPPER(SUBSTITUTE(TRIM(A2), CHAR(160), " ")) &amp; "|" &amp;
   SUBSTITUTE(TRIM(C2), CHAR(160), " ") &amp; "|" &amp;
   SUBSTITUTE(TRIM(D2), CHAR(160), " "),
   "–", "-"
)</f>
        <v>AUVERGNE-RHÔNE-ALPES|01 - Ain|CA du Bassin de Bourg-en-Bresse</v>
      </c>
      <c r="O2" t="str">
        <f t="shared" ref="O2:O65" si="3">IF(A2="Hauts-de-France", "HDF",
IF(A2="Île-de-France", "IDF",
IF(OR(A2="Guadeloupe", A2="Martinique", A2="Guyane", A2="La Réunion", A2="Mayotte"), "OM", "Province")))</f>
        <v>Province</v>
      </c>
    </row>
    <row r="3" spans="1:15" x14ac:dyDescent="0.25">
      <c r="A3" t="s">
        <v>14</v>
      </c>
      <c r="B3" t="str">
        <f t="shared" si="0"/>
        <v>Ain</v>
      </c>
      <c r="C3" t="s">
        <v>15</v>
      </c>
      <c r="D3" t="s">
        <v>19</v>
      </c>
      <c r="E3" t="s">
        <v>20</v>
      </c>
      <c r="F3" t="s">
        <v>1003</v>
      </c>
      <c r="G3" t="s">
        <v>18</v>
      </c>
      <c r="H3" s="35">
        <v>12058</v>
      </c>
      <c r="I3" s="3">
        <v>18553</v>
      </c>
      <c r="J3" s="3">
        <v>25200</v>
      </c>
      <c r="K3" s="3">
        <f t="shared" si="1"/>
        <v>1005</v>
      </c>
      <c r="L3" s="3">
        <f t="shared" si="1"/>
        <v>1546</v>
      </c>
      <c r="M3" s="3">
        <f t="shared" si="1"/>
        <v>2100</v>
      </c>
      <c r="N3" t="str">
        <f t="shared" si="2"/>
        <v>AUVERGNE-RHÔNE-ALPES|01 - Ain|CA du Pays de Gex</v>
      </c>
      <c r="O3" t="str">
        <f t="shared" si="3"/>
        <v>Province</v>
      </c>
    </row>
    <row r="4" spans="1:15" x14ac:dyDescent="0.25">
      <c r="A4" t="s">
        <v>14</v>
      </c>
      <c r="B4" t="str">
        <f t="shared" si="0"/>
        <v>Ain</v>
      </c>
      <c r="C4" t="s">
        <v>15</v>
      </c>
      <c r="D4" t="s">
        <v>21</v>
      </c>
      <c r="E4" t="s">
        <v>22</v>
      </c>
      <c r="F4" t="s">
        <v>1003</v>
      </c>
      <c r="G4" t="s">
        <v>18</v>
      </c>
      <c r="H4" s="35">
        <v>10658</v>
      </c>
      <c r="I4" s="3">
        <v>15097</v>
      </c>
      <c r="J4" s="3">
        <v>20400</v>
      </c>
      <c r="K4" s="3">
        <f t="shared" si="1"/>
        <v>888</v>
      </c>
      <c r="L4" s="3">
        <f t="shared" si="1"/>
        <v>1258</v>
      </c>
      <c r="M4" s="3">
        <f t="shared" si="1"/>
        <v>1700</v>
      </c>
      <c r="N4" t="str">
        <f t="shared" si="2"/>
        <v>AUVERGNE-RHÔNE-ALPES|01 - Ain|CA Haut-Bugey Agglomération</v>
      </c>
      <c r="O4" t="str">
        <f t="shared" si="3"/>
        <v>Province</v>
      </c>
    </row>
    <row r="5" spans="1:15" x14ac:dyDescent="0.25">
      <c r="A5" t="s">
        <v>14</v>
      </c>
      <c r="B5" t="str">
        <f t="shared" si="0"/>
        <v>Ain</v>
      </c>
      <c r="C5" t="s">
        <v>15</v>
      </c>
      <c r="D5" t="s">
        <v>23</v>
      </c>
      <c r="E5" t="s">
        <v>24</v>
      </c>
      <c r="F5" t="s">
        <v>1003</v>
      </c>
      <c r="G5" t="s">
        <v>18</v>
      </c>
      <c r="H5" s="35">
        <v>10054</v>
      </c>
      <c r="I5" s="3">
        <v>14004</v>
      </c>
      <c r="J5" s="3">
        <v>19200</v>
      </c>
      <c r="K5" s="3">
        <f t="shared" si="1"/>
        <v>838</v>
      </c>
      <c r="L5" s="3">
        <f t="shared" si="1"/>
        <v>1167</v>
      </c>
      <c r="M5" s="3">
        <f t="shared" si="1"/>
        <v>1600</v>
      </c>
      <c r="N5" t="str">
        <f t="shared" si="2"/>
        <v>AUVERGNE-RHÔNE-ALPES|01 - Ain|CA Mâconnais Beaujolais Agglomération</v>
      </c>
      <c r="O5" t="str">
        <f t="shared" si="3"/>
        <v>Province</v>
      </c>
    </row>
    <row r="6" spans="1:15" x14ac:dyDescent="0.25">
      <c r="A6" t="s">
        <v>14</v>
      </c>
      <c r="B6" t="str">
        <f t="shared" si="0"/>
        <v>Ain</v>
      </c>
      <c r="C6" t="s">
        <v>15</v>
      </c>
      <c r="D6" t="s">
        <v>25</v>
      </c>
      <c r="E6" t="s">
        <v>26</v>
      </c>
      <c r="F6" t="s">
        <v>1003</v>
      </c>
      <c r="G6" t="s">
        <v>18</v>
      </c>
      <c r="H6" s="35">
        <v>10074</v>
      </c>
      <c r="I6" s="3">
        <v>14346</v>
      </c>
      <c r="J6" s="3">
        <v>19453</v>
      </c>
      <c r="K6" s="3">
        <f t="shared" si="1"/>
        <v>840</v>
      </c>
      <c r="L6" s="3">
        <f t="shared" si="1"/>
        <v>1196</v>
      </c>
      <c r="M6" s="3">
        <f t="shared" si="1"/>
        <v>1621</v>
      </c>
      <c r="N6" t="str">
        <f t="shared" si="2"/>
        <v>AUVERGNE-RHÔNE-ALPES|01 - Ain|CA Villefranche Beaujolais Saône</v>
      </c>
      <c r="O6" t="str">
        <f t="shared" si="3"/>
        <v>Province</v>
      </c>
    </row>
    <row r="7" spans="1:15" x14ac:dyDescent="0.25">
      <c r="A7" t="s">
        <v>14</v>
      </c>
      <c r="B7" t="str">
        <f t="shared" si="0"/>
        <v>Ain</v>
      </c>
      <c r="C7" t="s">
        <v>15</v>
      </c>
      <c r="D7" t="s">
        <v>27</v>
      </c>
      <c r="E7" t="s">
        <v>28</v>
      </c>
      <c r="F7" t="s">
        <v>1003</v>
      </c>
      <c r="G7" t="s">
        <v>18</v>
      </c>
      <c r="H7" s="35">
        <v>11028</v>
      </c>
      <c r="I7" s="3">
        <v>14400</v>
      </c>
      <c r="J7" s="3">
        <v>19413</v>
      </c>
      <c r="K7" s="3">
        <f t="shared" si="1"/>
        <v>919</v>
      </c>
      <c r="L7" s="3">
        <f t="shared" si="1"/>
        <v>1200</v>
      </c>
      <c r="M7" s="3">
        <f t="shared" si="1"/>
        <v>1618</v>
      </c>
      <c r="N7" t="str">
        <f t="shared" si="2"/>
        <v>AUVERGNE-RHÔNE-ALPES|01 - Ain|CC Bugey Sud</v>
      </c>
      <c r="O7" t="str">
        <f t="shared" si="3"/>
        <v>Province</v>
      </c>
    </row>
    <row r="8" spans="1:15" x14ac:dyDescent="0.25">
      <c r="A8" t="s">
        <v>14</v>
      </c>
      <c r="B8" t="str">
        <f t="shared" si="0"/>
        <v>Ain</v>
      </c>
      <c r="C8" t="s">
        <v>15</v>
      </c>
      <c r="D8" t="s">
        <v>29</v>
      </c>
      <c r="E8" t="s">
        <v>30</v>
      </c>
      <c r="F8" t="s">
        <v>1003</v>
      </c>
      <c r="G8" t="s">
        <v>18</v>
      </c>
      <c r="H8" s="35">
        <v>12123</v>
      </c>
      <c r="I8" s="3">
        <v>17372</v>
      </c>
      <c r="J8" s="3">
        <v>22198</v>
      </c>
      <c r="K8" s="3">
        <f t="shared" si="1"/>
        <v>1010</v>
      </c>
      <c r="L8" s="3">
        <f t="shared" si="1"/>
        <v>1448</v>
      </c>
      <c r="M8" s="3">
        <f t="shared" si="1"/>
        <v>1850</v>
      </c>
      <c r="N8" t="str">
        <f t="shared" si="2"/>
        <v>AUVERGNE-RHÔNE-ALPES|01 - Ain|CC de la Côtière à Montluel</v>
      </c>
      <c r="O8" t="str">
        <f t="shared" si="3"/>
        <v>Province</v>
      </c>
    </row>
    <row r="9" spans="1:15" x14ac:dyDescent="0.25">
      <c r="A9" t="s">
        <v>14</v>
      </c>
      <c r="B9" t="str">
        <f t="shared" si="0"/>
        <v>Ain</v>
      </c>
      <c r="C9" t="s">
        <v>15</v>
      </c>
      <c r="D9" t="s">
        <v>31</v>
      </c>
      <c r="E9" t="s">
        <v>32</v>
      </c>
      <c r="F9" t="s">
        <v>1003</v>
      </c>
      <c r="G9" t="s">
        <v>18</v>
      </c>
      <c r="H9" s="35">
        <v>11561</v>
      </c>
      <c r="I9" s="3">
        <v>15640</v>
      </c>
      <c r="J9" s="3">
        <v>20710</v>
      </c>
      <c r="K9" s="3">
        <f t="shared" si="1"/>
        <v>963</v>
      </c>
      <c r="L9" s="3">
        <f t="shared" si="1"/>
        <v>1303</v>
      </c>
      <c r="M9" s="3">
        <f t="shared" si="1"/>
        <v>1726</v>
      </c>
      <c r="N9" t="str">
        <f t="shared" si="2"/>
        <v>AUVERGNE-RHÔNE-ALPES|01 - Ain|CC de la Plaine de l'Ain</v>
      </c>
      <c r="O9" t="str">
        <f t="shared" si="3"/>
        <v>Province</v>
      </c>
    </row>
    <row r="10" spans="1:15" x14ac:dyDescent="0.25">
      <c r="A10" t="s">
        <v>14</v>
      </c>
      <c r="B10" t="str">
        <f t="shared" si="0"/>
        <v>Allier</v>
      </c>
      <c r="C10" t="s">
        <v>33</v>
      </c>
      <c r="D10" t="s">
        <v>34</v>
      </c>
      <c r="E10" t="s">
        <v>35</v>
      </c>
      <c r="F10" t="s">
        <v>1003</v>
      </c>
      <c r="G10" t="s">
        <v>18</v>
      </c>
      <c r="H10" s="35">
        <v>8673</v>
      </c>
      <c r="I10" s="3">
        <v>12180</v>
      </c>
      <c r="J10" s="3">
        <v>16528</v>
      </c>
      <c r="K10" s="3">
        <f t="shared" si="1"/>
        <v>723</v>
      </c>
      <c r="L10" s="3">
        <f t="shared" si="1"/>
        <v>1015</v>
      </c>
      <c r="M10" s="3">
        <f t="shared" si="1"/>
        <v>1377</v>
      </c>
      <c r="N10" t="str">
        <f t="shared" si="2"/>
        <v>AUVERGNE-RHÔNE-ALPES|03 - Allier|CA Montluçon Communauté</v>
      </c>
      <c r="O10" t="str">
        <f t="shared" si="3"/>
        <v>Province</v>
      </c>
    </row>
    <row r="11" spans="1:15" x14ac:dyDescent="0.25">
      <c r="A11" t="s">
        <v>14</v>
      </c>
      <c r="B11" t="str">
        <f t="shared" si="0"/>
        <v>Allier</v>
      </c>
      <c r="C11" t="s">
        <v>33</v>
      </c>
      <c r="D11" t="s">
        <v>36</v>
      </c>
      <c r="E11" t="s">
        <v>37</v>
      </c>
      <c r="F11" t="s">
        <v>1003</v>
      </c>
      <c r="G11" t="s">
        <v>18</v>
      </c>
      <c r="H11" s="35">
        <v>9332</v>
      </c>
      <c r="I11" s="3">
        <v>12818</v>
      </c>
      <c r="J11" s="3">
        <v>17778</v>
      </c>
      <c r="K11" s="3">
        <f t="shared" si="1"/>
        <v>778</v>
      </c>
      <c r="L11" s="3">
        <f t="shared" si="1"/>
        <v>1068</v>
      </c>
      <c r="M11" s="3">
        <f t="shared" si="1"/>
        <v>1482</v>
      </c>
      <c r="N11" t="str">
        <f t="shared" si="2"/>
        <v>AUVERGNE-RHÔNE-ALPES|03 - Allier|CA Moulins Communauté</v>
      </c>
      <c r="O11" t="str">
        <f t="shared" si="3"/>
        <v>Province</v>
      </c>
    </row>
    <row r="12" spans="1:15" x14ac:dyDescent="0.25">
      <c r="A12" t="s">
        <v>14</v>
      </c>
      <c r="B12" t="str">
        <f t="shared" si="0"/>
        <v>Allier</v>
      </c>
      <c r="C12" t="s">
        <v>33</v>
      </c>
      <c r="D12" t="s">
        <v>38</v>
      </c>
      <c r="E12" t="s">
        <v>39</v>
      </c>
      <c r="F12" t="s">
        <v>1003</v>
      </c>
      <c r="G12" t="s">
        <v>18</v>
      </c>
      <c r="H12" s="35">
        <v>9013</v>
      </c>
      <c r="I12" s="3">
        <v>13120</v>
      </c>
      <c r="J12" s="3">
        <v>18057</v>
      </c>
      <c r="K12" s="3">
        <f t="shared" si="1"/>
        <v>751</v>
      </c>
      <c r="L12" s="3">
        <f t="shared" si="1"/>
        <v>1093</v>
      </c>
      <c r="M12" s="3">
        <f t="shared" si="1"/>
        <v>1505</v>
      </c>
      <c r="N12" t="str">
        <f t="shared" si="2"/>
        <v>AUVERGNE-RHÔNE-ALPES|03 - Allier|CA Vichy Communauté</v>
      </c>
      <c r="O12" t="str">
        <f t="shared" si="3"/>
        <v>Province</v>
      </c>
    </row>
    <row r="13" spans="1:15" x14ac:dyDescent="0.25">
      <c r="A13" t="s">
        <v>14</v>
      </c>
      <c r="B13" t="str">
        <f t="shared" si="0"/>
        <v>Ardèche</v>
      </c>
      <c r="C13" t="s">
        <v>40</v>
      </c>
      <c r="D13" t="s">
        <v>41</v>
      </c>
      <c r="E13" t="s">
        <v>42</v>
      </c>
      <c r="F13" t="s">
        <v>1003</v>
      </c>
      <c r="G13" t="s">
        <v>18</v>
      </c>
      <c r="H13" s="35">
        <v>10428</v>
      </c>
      <c r="I13" s="3">
        <v>13884</v>
      </c>
      <c r="J13" s="3">
        <v>19440</v>
      </c>
      <c r="K13" s="3">
        <f t="shared" si="1"/>
        <v>869</v>
      </c>
      <c r="L13" s="3">
        <f t="shared" si="1"/>
        <v>1157</v>
      </c>
      <c r="M13" s="3">
        <f t="shared" si="1"/>
        <v>1620</v>
      </c>
      <c r="N13" t="str">
        <f t="shared" si="2"/>
        <v>AUVERGNE-RHÔNE-ALPES|07 - Ardèche|CA Annonay Rhône Agglo</v>
      </c>
      <c r="O13" t="str">
        <f t="shared" si="3"/>
        <v>Province</v>
      </c>
    </row>
    <row r="14" spans="1:15" x14ac:dyDescent="0.25">
      <c r="A14" t="s">
        <v>14</v>
      </c>
      <c r="B14" t="str">
        <f t="shared" si="0"/>
        <v>Ardèche</v>
      </c>
      <c r="C14" t="s">
        <v>40</v>
      </c>
      <c r="D14" t="s">
        <v>43</v>
      </c>
      <c r="E14" t="s">
        <v>44</v>
      </c>
      <c r="F14" t="s">
        <v>1003</v>
      </c>
      <c r="G14" t="s">
        <v>18</v>
      </c>
      <c r="H14" s="35">
        <v>9925</v>
      </c>
      <c r="I14" s="3">
        <v>13647</v>
      </c>
      <c r="J14" s="3">
        <v>18079</v>
      </c>
      <c r="K14" s="3">
        <f t="shared" si="1"/>
        <v>827</v>
      </c>
      <c r="L14" s="3">
        <f t="shared" si="1"/>
        <v>1137</v>
      </c>
      <c r="M14" s="3">
        <f t="shared" si="1"/>
        <v>1507</v>
      </c>
      <c r="N14" t="str">
        <f t="shared" si="2"/>
        <v>AUVERGNE-RHÔNE-ALPES|07 - Ardèche|CA Arche Agglo</v>
      </c>
      <c r="O14" t="str">
        <f t="shared" si="3"/>
        <v>Province</v>
      </c>
    </row>
    <row r="15" spans="1:15" x14ac:dyDescent="0.25">
      <c r="A15" t="s">
        <v>14</v>
      </c>
      <c r="B15" t="str">
        <f t="shared" si="0"/>
        <v>Ardèche</v>
      </c>
      <c r="C15" t="s">
        <v>40</v>
      </c>
      <c r="D15" t="s">
        <v>45</v>
      </c>
      <c r="E15" t="s">
        <v>46</v>
      </c>
      <c r="F15" t="s">
        <v>1003</v>
      </c>
      <c r="G15" t="s">
        <v>18</v>
      </c>
      <c r="H15" s="35">
        <v>9203</v>
      </c>
      <c r="I15" s="3">
        <v>12682</v>
      </c>
      <c r="J15" s="3">
        <v>18118</v>
      </c>
      <c r="K15" s="3">
        <f t="shared" si="1"/>
        <v>767</v>
      </c>
      <c r="L15" s="3">
        <f t="shared" si="1"/>
        <v>1057</v>
      </c>
      <c r="M15" s="3">
        <f t="shared" si="1"/>
        <v>1510</v>
      </c>
      <c r="N15" t="str">
        <f t="shared" si="2"/>
        <v>AUVERGNE-RHÔNE-ALPES|07 - Ardèche|CA Privas Centre Ardèche</v>
      </c>
      <c r="O15" t="str">
        <f t="shared" si="3"/>
        <v>Province</v>
      </c>
    </row>
    <row r="16" spans="1:15" x14ac:dyDescent="0.25">
      <c r="A16" t="s">
        <v>14</v>
      </c>
      <c r="B16" t="str">
        <f t="shared" si="0"/>
        <v>Ardèche</v>
      </c>
      <c r="C16" t="s">
        <v>40</v>
      </c>
      <c r="D16" t="s">
        <v>47</v>
      </c>
      <c r="E16" t="s">
        <v>48</v>
      </c>
      <c r="F16" t="s">
        <v>1003</v>
      </c>
      <c r="G16" t="s">
        <v>18</v>
      </c>
      <c r="H16" s="35">
        <v>9806</v>
      </c>
      <c r="I16" s="3">
        <v>13515</v>
      </c>
      <c r="J16" s="3">
        <v>18071</v>
      </c>
      <c r="K16" s="3">
        <f t="shared" si="1"/>
        <v>817</v>
      </c>
      <c r="L16" s="3">
        <f t="shared" si="1"/>
        <v>1126</v>
      </c>
      <c r="M16" s="3">
        <f t="shared" si="1"/>
        <v>1506</v>
      </c>
      <c r="N16" t="str">
        <f t="shared" si="2"/>
        <v>AUVERGNE-RHÔNE-ALPES|07 - Ardèche|CC Ardèche Rhône Coiron</v>
      </c>
      <c r="O16" t="str">
        <f t="shared" si="3"/>
        <v>Province</v>
      </c>
    </row>
    <row r="17" spans="1:15" x14ac:dyDescent="0.25">
      <c r="A17" t="s">
        <v>14</v>
      </c>
      <c r="B17" t="str">
        <f t="shared" si="0"/>
        <v>Ardèche</v>
      </c>
      <c r="C17" t="s">
        <v>40</v>
      </c>
      <c r="D17" t="s">
        <v>49</v>
      </c>
      <c r="E17" t="s">
        <v>50</v>
      </c>
      <c r="F17" t="s">
        <v>1003</v>
      </c>
      <c r="G17" t="s">
        <v>18</v>
      </c>
      <c r="H17" s="35">
        <v>7620</v>
      </c>
      <c r="I17" s="3">
        <v>12036</v>
      </c>
      <c r="J17" s="3">
        <v>15288</v>
      </c>
      <c r="K17" s="3">
        <f t="shared" si="1"/>
        <v>635</v>
      </c>
      <c r="L17" s="3">
        <f t="shared" si="1"/>
        <v>1003</v>
      </c>
      <c r="M17" s="3">
        <f t="shared" si="1"/>
        <v>1274</v>
      </c>
      <c r="N17" t="str">
        <f t="shared" si="2"/>
        <v>AUVERGNE-RHÔNE-ALPES|07 - Ardèche|CC de Cèze Cévennes</v>
      </c>
      <c r="O17" t="str">
        <f t="shared" si="3"/>
        <v>Province</v>
      </c>
    </row>
    <row r="18" spans="1:15" x14ac:dyDescent="0.25">
      <c r="A18" t="s">
        <v>14</v>
      </c>
      <c r="B18" t="str">
        <f t="shared" si="0"/>
        <v>Ardèche</v>
      </c>
      <c r="C18" t="s">
        <v>40</v>
      </c>
      <c r="D18" t="s">
        <v>51</v>
      </c>
      <c r="E18" t="s">
        <v>52</v>
      </c>
      <c r="F18" t="s">
        <v>1003</v>
      </c>
      <c r="G18" t="s">
        <v>18</v>
      </c>
      <c r="H18" s="35">
        <v>8518</v>
      </c>
      <c r="I18" s="3">
        <v>12396</v>
      </c>
      <c r="J18" s="3">
        <v>16791</v>
      </c>
      <c r="K18" s="3">
        <f t="shared" si="1"/>
        <v>710</v>
      </c>
      <c r="L18" s="3">
        <f t="shared" si="1"/>
        <v>1033</v>
      </c>
      <c r="M18" s="3">
        <f t="shared" si="1"/>
        <v>1399</v>
      </c>
      <c r="N18" t="str">
        <f t="shared" si="2"/>
        <v>AUVERGNE-RHÔNE-ALPES|07 - Ardèche|CC du Bassin d'Aubenas</v>
      </c>
      <c r="O18" t="str">
        <f t="shared" si="3"/>
        <v>Province</v>
      </c>
    </row>
    <row r="19" spans="1:15" x14ac:dyDescent="0.25">
      <c r="A19" t="s">
        <v>14</v>
      </c>
      <c r="B19" t="str">
        <f t="shared" si="0"/>
        <v>Ardèche</v>
      </c>
      <c r="C19" t="s">
        <v>40</v>
      </c>
      <c r="D19" t="s">
        <v>53</v>
      </c>
      <c r="E19" t="s">
        <v>54</v>
      </c>
      <c r="F19" t="s">
        <v>1003</v>
      </c>
      <c r="G19" t="s">
        <v>18</v>
      </c>
      <c r="H19" s="35">
        <v>10028</v>
      </c>
      <c r="I19" s="3">
        <v>13620</v>
      </c>
      <c r="J19" s="3">
        <v>18429</v>
      </c>
      <c r="K19" s="3">
        <f t="shared" si="1"/>
        <v>836</v>
      </c>
      <c r="L19" s="3">
        <f t="shared" si="1"/>
        <v>1135</v>
      </c>
      <c r="M19" s="3">
        <f t="shared" si="1"/>
        <v>1536</v>
      </c>
      <c r="N19" t="str">
        <f t="shared" si="2"/>
        <v>AUVERGNE-RHÔNE-ALPES|07 - Ardèche|CC Porte de Dromardèche</v>
      </c>
      <c r="O19" t="str">
        <f t="shared" si="3"/>
        <v>Province</v>
      </c>
    </row>
    <row r="20" spans="1:15" x14ac:dyDescent="0.25">
      <c r="A20" t="s">
        <v>14</v>
      </c>
      <c r="B20" t="str">
        <f t="shared" si="0"/>
        <v>Ardèche</v>
      </c>
      <c r="C20" t="s">
        <v>40</v>
      </c>
      <c r="D20" t="s">
        <v>55</v>
      </c>
      <c r="E20" t="s">
        <v>56</v>
      </c>
      <c r="F20" t="s">
        <v>1003</v>
      </c>
      <c r="G20" t="s">
        <v>18</v>
      </c>
      <c r="H20" s="35">
        <v>11044</v>
      </c>
      <c r="I20" s="3">
        <v>14630</v>
      </c>
      <c r="J20" s="3">
        <v>19257</v>
      </c>
      <c r="K20" s="3">
        <f t="shared" si="1"/>
        <v>920</v>
      </c>
      <c r="L20" s="3">
        <f t="shared" si="1"/>
        <v>1219</v>
      </c>
      <c r="M20" s="3">
        <f t="shared" si="1"/>
        <v>1605</v>
      </c>
      <c r="N20" t="str">
        <f t="shared" si="2"/>
        <v>AUVERGNE-RHÔNE-ALPES|07 - Ardèche|CC Rhône Crussol</v>
      </c>
      <c r="O20" t="str">
        <f t="shared" si="3"/>
        <v>Province</v>
      </c>
    </row>
    <row r="21" spans="1:15" x14ac:dyDescent="0.25">
      <c r="A21" t="s">
        <v>14</v>
      </c>
      <c r="B21" t="str">
        <f t="shared" si="0"/>
        <v>Cantal</v>
      </c>
      <c r="C21" t="s">
        <v>57</v>
      </c>
      <c r="D21" t="s">
        <v>1004</v>
      </c>
      <c r="E21" t="s">
        <v>58</v>
      </c>
      <c r="F21" t="s">
        <v>1003</v>
      </c>
      <c r="G21" t="s">
        <v>18</v>
      </c>
      <c r="H21" s="35">
        <v>9105</v>
      </c>
      <c r="I21" s="3">
        <v>13123</v>
      </c>
      <c r="J21" s="3">
        <v>18219</v>
      </c>
      <c r="K21" s="3">
        <f t="shared" si="1"/>
        <v>759</v>
      </c>
      <c r="L21" s="3">
        <f t="shared" si="1"/>
        <v>1094</v>
      </c>
      <c r="M21" s="3">
        <f t="shared" si="1"/>
        <v>1518</v>
      </c>
      <c r="N21" t="str">
        <f t="shared" si="2"/>
        <v>AUVERGNE-RHÔNE-ALPES|15 - Cantal|Aurillac Agglomération</v>
      </c>
      <c r="O21" t="str">
        <f t="shared" si="3"/>
        <v>Province</v>
      </c>
    </row>
    <row r="22" spans="1:15" x14ac:dyDescent="0.25">
      <c r="A22" t="s">
        <v>14</v>
      </c>
      <c r="B22" t="str">
        <f t="shared" si="0"/>
        <v>Drôme</v>
      </c>
      <c r="C22" t="s">
        <v>59</v>
      </c>
      <c r="D22" t="s">
        <v>43</v>
      </c>
      <c r="E22" t="s">
        <v>44</v>
      </c>
      <c r="F22" t="s">
        <v>1003</v>
      </c>
      <c r="G22" t="s">
        <v>18</v>
      </c>
      <c r="H22" s="35">
        <v>9925</v>
      </c>
      <c r="I22" s="3">
        <v>13647</v>
      </c>
      <c r="J22" s="3">
        <v>18079</v>
      </c>
      <c r="K22" s="3">
        <f t="shared" si="1"/>
        <v>827</v>
      </c>
      <c r="L22" s="3">
        <f t="shared" si="1"/>
        <v>1137</v>
      </c>
      <c r="M22" s="3">
        <f t="shared" si="1"/>
        <v>1507</v>
      </c>
      <c r="N22" t="str">
        <f t="shared" si="2"/>
        <v>AUVERGNE-RHÔNE-ALPES|26 - Drôme|CA Arche Agglo</v>
      </c>
      <c r="O22" t="str">
        <f t="shared" si="3"/>
        <v>Province</v>
      </c>
    </row>
    <row r="23" spans="1:15" x14ac:dyDescent="0.25">
      <c r="A23" t="s">
        <v>14</v>
      </c>
      <c r="B23" t="str">
        <f t="shared" si="0"/>
        <v>Drôme</v>
      </c>
      <c r="C23" t="s">
        <v>59</v>
      </c>
      <c r="D23" t="s">
        <v>60</v>
      </c>
      <c r="E23" t="s">
        <v>61</v>
      </c>
      <c r="F23" t="s">
        <v>1003</v>
      </c>
      <c r="G23" t="s">
        <v>18</v>
      </c>
      <c r="H23" s="35">
        <v>9804</v>
      </c>
      <c r="I23" s="3">
        <v>13208</v>
      </c>
      <c r="J23" s="3">
        <v>18132</v>
      </c>
      <c r="K23" s="3">
        <f t="shared" si="1"/>
        <v>817</v>
      </c>
      <c r="L23" s="3">
        <f t="shared" si="1"/>
        <v>1101</v>
      </c>
      <c r="M23" s="3">
        <f t="shared" si="1"/>
        <v>1511</v>
      </c>
      <c r="N23" t="str">
        <f t="shared" si="2"/>
        <v>AUVERGNE-RHÔNE-ALPES|26 - Drôme|CA Montélimar Agglomération</v>
      </c>
      <c r="O23" t="str">
        <f t="shared" si="3"/>
        <v>Province</v>
      </c>
    </row>
    <row r="24" spans="1:15" x14ac:dyDescent="0.25">
      <c r="A24" t="s">
        <v>14</v>
      </c>
      <c r="B24" t="str">
        <f t="shared" si="0"/>
        <v>Drôme</v>
      </c>
      <c r="C24" t="s">
        <v>59</v>
      </c>
      <c r="D24" t="s">
        <v>62</v>
      </c>
      <c r="E24" t="s">
        <v>63</v>
      </c>
      <c r="F24" t="s">
        <v>1003</v>
      </c>
      <c r="G24" t="s">
        <v>18</v>
      </c>
      <c r="H24" s="35">
        <v>10140</v>
      </c>
      <c r="I24" s="3">
        <v>13897</v>
      </c>
      <c r="J24" s="3">
        <v>18958</v>
      </c>
      <c r="K24" s="3">
        <f t="shared" si="1"/>
        <v>845</v>
      </c>
      <c r="L24" s="3">
        <f t="shared" si="1"/>
        <v>1158</v>
      </c>
      <c r="M24" s="3">
        <f t="shared" si="1"/>
        <v>1580</v>
      </c>
      <c r="N24" t="str">
        <f t="shared" si="2"/>
        <v>AUVERGNE-RHÔNE-ALPES|26 - Drôme|CA Valence Romans Agglo</v>
      </c>
      <c r="O24" t="str">
        <f t="shared" si="3"/>
        <v>Province</v>
      </c>
    </row>
    <row r="25" spans="1:15" x14ac:dyDescent="0.25">
      <c r="A25" t="s">
        <v>14</v>
      </c>
      <c r="B25" t="str">
        <f t="shared" si="0"/>
        <v>Drôme</v>
      </c>
      <c r="C25" t="s">
        <v>59</v>
      </c>
      <c r="D25" t="s">
        <v>64</v>
      </c>
      <c r="E25" t="s">
        <v>65</v>
      </c>
      <c r="F25" t="s">
        <v>1003</v>
      </c>
      <c r="G25" t="s">
        <v>18</v>
      </c>
      <c r="H25" s="35">
        <v>9516</v>
      </c>
      <c r="I25" s="3">
        <v>13200</v>
      </c>
      <c r="J25" s="3">
        <v>18000</v>
      </c>
      <c r="K25" s="3">
        <f t="shared" si="1"/>
        <v>793</v>
      </c>
      <c r="L25" s="3">
        <f t="shared" si="1"/>
        <v>1100</v>
      </c>
      <c r="M25" s="3">
        <f t="shared" si="1"/>
        <v>1500</v>
      </c>
      <c r="N25" t="str">
        <f t="shared" si="2"/>
        <v>AUVERGNE-RHÔNE-ALPES|26 - Drôme|CC du Val de Drôme en Biovallée</v>
      </c>
      <c r="O25" t="str">
        <f t="shared" si="3"/>
        <v>Province</v>
      </c>
    </row>
    <row r="26" spans="1:15" x14ac:dyDescent="0.25">
      <c r="A26" t="s">
        <v>14</v>
      </c>
      <c r="B26" t="str">
        <f t="shared" si="0"/>
        <v>Drôme</v>
      </c>
      <c r="C26" t="s">
        <v>59</v>
      </c>
      <c r="D26" t="s">
        <v>53</v>
      </c>
      <c r="E26" t="s">
        <v>54</v>
      </c>
      <c r="F26" t="s">
        <v>1003</v>
      </c>
      <c r="G26" t="s">
        <v>18</v>
      </c>
      <c r="H26" s="35">
        <v>10028</v>
      </c>
      <c r="I26" s="3">
        <v>13620</v>
      </c>
      <c r="J26" s="3">
        <v>18429</v>
      </c>
      <c r="K26" s="3">
        <f t="shared" si="1"/>
        <v>836</v>
      </c>
      <c r="L26" s="3">
        <f t="shared" si="1"/>
        <v>1135</v>
      </c>
      <c r="M26" s="3">
        <f t="shared" si="1"/>
        <v>1536</v>
      </c>
      <c r="N26" t="str">
        <f t="shared" si="2"/>
        <v>AUVERGNE-RHÔNE-ALPES|26 - Drôme|CC Porte de Dromardèche</v>
      </c>
      <c r="O26" t="str">
        <f t="shared" si="3"/>
        <v>Province</v>
      </c>
    </row>
    <row r="27" spans="1:15" x14ac:dyDescent="0.25">
      <c r="A27" t="s">
        <v>14</v>
      </c>
      <c r="B27" t="str">
        <f t="shared" si="0"/>
        <v>Isère</v>
      </c>
      <c r="C27" t="s">
        <v>66</v>
      </c>
      <c r="D27" t="s">
        <v>67</v>
      </c>
      <c r="E27" t="s">
        <v>68</v>
      </c>
      <c r="F27" t="s">
        <v>1003</v>
      </c>
      <c r="G27" t="s">
        <v>18</v>
      </c>
      <c r="H27" s="35">
        <v>11515</v>
      </c>
      <c r="I27" s="3">
        <v>15111</v>
      </c>
      <c r="J27" s="3">
        <v>20169</v>
      </c>
      <c r="K27" s="3">
        <f t="shared" si="1"/>
        <v>960</v>
      </c>
      <c r="L27" s="3">
        <f t="shared" si="1"/>
        <v>1259</v>
      </c>
      <c r="M27" s="3">
        <f t="shared" si="1"/>
        <v>1681</v>
      </c>
      <c r="N27" t="str">
        <f t="shared" si="2"/>
        <v>AUVERGNE-RHÔNE-ALPES|38 - Isère|CA du Pays Voironnais</v>
      </c>
      <c r="O27" t="str">
        <f t="shared" si="3"/>
        <v>Province</v>
      </c>
    </row>
    <row r="28" spans="1:15" x14ac:dyDescent="0.25">
      <c r="A28" t="s">
        <v>14</v>
      </c>
      <c r="B28" t="str">
        <f t="shared" si="0"/>
        <v>Isère</v>
      </c>
      <c r="C28" t="s">
        <v>66</v>
      </c>
      <c r="D28" t="s">
        <v>69</v>
      </c>
      <c r="E28" t="s">
        <v>70</v>
      </c>
      <c r="F28" t="s">
        <v>1003</v>
      </c>
      <c r="G28" t="s">
        <v>18</v>
      </c>
      <c r="H28" s="35">
        <v>10865</v>
      </c>
      <c r="I28" s="3">
        <v>15125</v>
      </c>
      <c r="J28" s="3">
        <v>20320</v>
      </c>
      <c r="K28" s="3">
        <f t="shared" si="1"/>
        <v>905</v>
      </c>
      <c r="L28" s="3">
        <f t="shared" si="1"/>
        <v>1260</v>
      </c>
      <c r="M28" s="3">
        <f t="shared" si="1"/>
        <v>1693</v>
      </c>
      <c r="N28" t="str">
        <f t="shared" si="2"/>
        <v>AUVERGNE-RHÔNE-ALPES|38 - Isère|CA Porte de l'Isère (CAPI)</v>
      </c>
      <c r="O28" t="str">
        <f t="shared" si="3"/>
        <v>Province</v>
      </c>
    </row>
    <row r="29" spans="1:15" x14ac:dyDescent="0.25">
      <c r="A29" t="s">
        <v>14</v>
      </c>
      <c r="B29" t="str">
        <f t="shared" si="0"/>
        <v>Isère</v>
      </c>
      <c r="C29" t="s">
        <v>66</v>
      </c>
      <c r="D29" t="s">
        <v>71</v>
      </c>
      <c r="E29" t="s">
        <v>72</v>
      </c>
      <c r="F29" t="s">
        <v>1003</v>
      </c>
      <c r="G29" t="s">
        <v>18</v>
      </c>
      <c r="H29" s="35">
        <v>10834</v>
      </c>
      <c r="I29" s="3">
        <v>14643</v>
      </c>
      <c r="J29" s="3">
        <v>19597</v>
      </c>
      <c r="K29" s="3">
        <f t="shared" si="1"/>
        <v>903</v>
      </c>
      <c r="L29" s="3">
        <f t="shared" si="1"/>
        <v>1220</v>
      </c>
      <c r="M29" s="3">
        <f t="shared" si="1"/>
        <v>1633</v>
      </c>
      <c r="N29" t="str">
        <f t="shared" si="2"/>
        <v>AUVERGNE-RHÔNE-ALPES|38 - Isère|CA Vienne Condrieu</v>
      </c>
      <c r="O29" t="str">
        <f t="shared" si="3"/>
        <v>Province</v>
      </c>
    </row>
    <row r="30" spans="1:15" x14ac:dyDescent="0.25">
      <c r="A30" t="s">
        <v>14</v>
      </c>
      <c r="B30" t="str">
        <f t="shared" si="0"/>
        <v>Isère</v>
      </c>
      <c r="C30" t="s">
        <v>66</v>
      </c>
      <c r="D30" t="s">
        <v>73</v>
      </c>
      <c r="E30" t="s">
        <v>74</v>
      </c>
      <c r="F30" t="s">
        <v>1003</v>
      </c>
      <c r="G30" t="s">
        <v>18</v>
      </c>
      <c r="H30" s="35">
        <v>10343</v>
      </c>
      <c r="I30" s="3">
        <v>14148</v>
      </c>
      <c r="J30" s="3">
        <v>19200</v>
      </c>
      <c r="K30" s="3">
        <f t="shared" si="1"/>
        <v>862</v>
      </c>
      <c r="L30" s="3">
        <f t="shared" si="1"/>
        <v>1179</v>
      </c>
      <c r="M30" s="3">
        <f t="shared" si="1"/>
        <v>1600</v>
      </c>
      <c r="N30" t="str">
        <f t="shared" si="2"/>
        <v>AUVERGNE-RHÔNE-ALPES|38 - Isère|CC Entre Bièvre et Rhône</v>
      </c>
      <c r="O30" t="str">
        <f t="shared" si="3"/>
        <v>Province</v>
      </c>
    </row>
    <row r="31" spans="1:15" x14ac:dyDescent="0.25">
      <c r="A31" t="s">
        <v>14</v>
      </c>
      <c r="B31" t="str">
        <f t="shared" si="0"/>
        <v>Isère</v>
      </c>
      <c r="C31" t="s">
        <v>66</v>
      </c>
      <c r="D31" t="s">
        <v>75</v>
      </c>
      <c r="E31" t="s">
        <v>76</v>
      </c>
      <c r="F31" t="s">
        <v>1003</v>
      </c>
      <c r="G31" t="s">
        <v>18</v>
      </c>
      <c r="H31" s="35">
        <v>10847</v>
      </c>
      <c r="I31" s="3">
        <v>14904</v>
      </c>
      <c r="J31" s="3">
        <v>20400</v>
      </c>
      <c r="K31" s="3">
        <f t="shared" si="1"/>
        <v>904</v>
      </c>
      <c r="L31" s="3">
        <f t="shared" si="1"/>
        <v>1242</v>
      </c>
      <c r="M31" s="3">
        <f t="shared" si="1"/>
        <v>1700</v>
      </c>
      <c r="N31" t="str">
        <f t="shared" si="2"/>
        <v>AUVERGNE-RHÔNE-ALPES|38 - Isère|Grenoble-Alpes-Métropole</v>
      </c>
      <c r="O31" t="str">
        <f t="shared" si="3"/>
        <v>Province</v>
      </c>
    </row>
    <row r="32" spans="1:15" x14ac:dyDescent="0.25">
      <c r="A32" t="s">
        <v>14</v>
      </c>
      <c r="B32" t="str">
        <f t="shared" si="0"/>
        <v>Loire</v>
      </c>
      <c r="C32" t="s">
        <v>77</v>
      </c>
      <c r="D32" t="s">
        <v>78</v>
      </c>
      <c r="E32" t="s">
        <v>79</v>
      </c>
      <c r="F32" t="s">
        <v>1003</v>
      </c>
      <c r="G32" t="s">
        <v>18</v>
      </c>
      <c r="H32" s="35">
        <v>8831</v>
      </c>
      <c r="I32" s="3">
        <v>12811</v>
      </c>
      <c r="J32" s="3">
        <v>18376</v>
      </c>
      <c r="K32" s="3">
        <f t="shared" si="1"/>
        <v>736</v>
      </c>
      <c r="L32" s="3">
        <f t="shared" si="1"/>
        <v>1068</v>
      </c>
      <c r="M32" s="3">
        <f t="shared" si="1"/>
        <v>1531</v>
      </c>
      <c r="N32" t="str">
        <f t="shared" si="2"/>
        <v>AUVERGNE-RHÔNE-ALPES|42 - Loire|CA Roannais Agglomération</v>
      </c>
      <c r="O32" t="str">
        <f t="shared" si="3"/>
        <v>Province</v>
      </c>
    </row>
    <row r="33" spans="1:15" x14ac:dyDescent="0.25">
      <c r="A33" t="s">
        <v>14</v>
      </c>
      <c r="B33" t="str">
        <f t="shared" si="0"/>
        <v>Loire</v>
      </c>
      <c r="C33" t="s">
        <v>77</v>
      </c>
      <c r="D33" t="s">
        <v>80</v>
      </c>
      <c r="E33" t="s">
        <v>81</v>
      </c>
      <c r="F33" t="s">
        <v>1003</v>
      </c>
      <c r="G33" t="s">
        <v>18</v>
      </c>
      <c r="H33" s="35">
        <v>11112</v>
      </c>
      <c r="I33" s="3">
        <v>14764</v>
      </c>
      <c r="J33" s="3">
        <v>19983</v>
      </c>
      <c r="K33" s="3">
        <f t="shared" si="1"/>
        <v>926</v>
      </c>
      <c r="L33" s="3">
        <f t="shared" si="1"/>
        <v>1230</v>
      </c>
      <c r="M33" s="3">
        <f t="shared" si="1"/>
        <v>1665</v>
      </c>
      <c r="N33" t="str">
        <f t="shared" si="2"/>
        <v>AUVERGNE-RHÔNE-ALPES|42 - Loire|Loire Forez Agglomération (LFA)</v>
      </c>
      <c r="O33" t="str">
        <f t="shared" si="3"/>
        <v>Province</v>
      </c>
    </row>
    <row r="34" spans="1:15" x14ac:dyDescent="0.25">
      <c r="A34" t="s">
        <v>14</v>
      </c>
      <c r="B34" t="str">
        <f t="shared" si="0"/>
        <v>Loire</v>
      </c>
      <c r="C34" t="s">
        <v>77</v>
      </c>
      <c r="D34" t="s">
        <v>82</v>
      </c>
      <c r="E34" t="s">
        <v>83</v>
      </c>
      <c r="F34" t="s">
        <v>1003</v>
      </c>
      <c r="G34" t="s">
        <v>18</v>
      </c>
      <c r="H34" s="35">
        <v>8431</v>
      </c>
      <c r="I34" s="3">
        <v>12488</v>
      </c>
      <c r="J34" s="3">
        <v>17676</v>
      </c>
      <c r="K34" s="3">
        <f t="shared" si="1"/>
        <v>703</v>
      </c>
      <c r="L34" s="3">
        <f t="shared" si="1"/>
        <v>1041</v>
      </c>
      <c r="M34" s="3">
        <f t="shared" si="1"/>
        <v>1473</v>
      </c>
      <c r="N34" t="str">
        <f t="shared" si="2"/>
        <v>AUVERGNE-RHÔNE-ALPES|42 - Loire|Saint-Étienne Métropole</v>
      </c>
      <c r="O34" t="str">
        <f t="shared" si="3"/>
        <v>Province</v>
      </c>
    </row>
    <row r="35" spans="1:15" x14ac:dyDescent="0.25">
      <c r="A35" t="s">
        <v>14</v>
      </c>
      <c r="B35" t="str">
        <f t="shared" si="0"/>
        <v>Haute-Loire</v>
      </c>
      <c r="C35" t="s">
        <v>84</v>
      </c>
      <c r="D35" t="s">
        <v>85</v>
      </c>
      <c r="E35" t="s">
        <v>86</v>
      </c>
      <c r="F35" t="s">
        <v>1003</v>
      </c>
      <c r="G35" t="s">
        <v>18</v>
      </c>
      <c r="H35" s="35">
        <v>9600</v>
      </c>
      <c r="I35" s="3">
        <v>12720</v>
      </c>
      <c r="J35" s="3">
        <v>17400</v>
      </c>
      <c r="K35" s="3">
        <f t="shared" si="1"/>
        <v>800</v>
      </c>
      <c r="L35" s="3">
        <f t="shared" si="1"/>
        <v>1060</v>
      </c>
      <c r="M35" s="3">
        <f t="shared" si="1"/>
        <v>1450</v>
      </c>
      <c r="N35" t="str">
        <f t="shared" si="2"/>
        <v>AUVERGNE-RHÔNE-ALPES|43 - Haute-Loire|CA du Puy-en-Velay</v>
      </c>
      <c r="O35" t="str">
        <f t="shared" si="3"/>
        <v>Province</v>
      </c>
    </row>
    <row r="36" spans="1:15" x14ac:dyDescent="0.25">
      <c r="A36" t="s">
        <v>14</v>
      </c>
      <c r="B36" t="str">
        <f t="shared" si="0"/>
        <v>Puy-de-Dôme</v>
      </c>
      <c r="C36" t="s">
        <v>87</v>
      </c>
      <c r="D36" t="s">
        <v>88</v>
      </c>
      <c r="E36" t="s">
        <v>89</v>
      </c>
      <c r="F36" t="s">
        <v>1003</v>
      </c>
      <c r="G36" t="s">
        <v>18</v>
      </c>
      <c r="H36" s="35">
        <v>11096</v>
      </c>
      <c r="I36" s="3">
        <v>14520</v>
      </c>
      <c r="J36" s="3">
        <v>19647</v>
      </c>
      <c r="K36" s="3">
        <f t="shared" si="1"/>
        <v>925</v>
      </c>
      <c r="L36" s="3">
        <f t="shared" si="1"/>
        <v>1210</v>
      </c>
      <c r="M36" s="3">
        <f t="shared" si="1"/>
        <v>1637</v>
      </c>
      <c r="N36" t="str">
        <f t="shared" si="2"/>
        <v>AUVERGNE-RHÔNE-ALPES|63 - Puy-de-Dôme|CA Agglo Pays d'Issoire</v>
      </c>
      <c r="O36" t="str">
        <f t="shared" si="3"/>
        <v>Province</v>
      </c>
    </row>
    <row r="37" spans="1:15" x14ac:dyDescent="0.25">
      <c r="A37" t="s">
        <v>14</v>
      </c>
      <c r="B37" t="str">
        <f t="shared" si="0"/>
        <v>Puy-de-Dôme</v>
      </c>
      <c r="C37" t="s">
        <v>87</v>
      </c>
      <c r="D37" t="s">
        <v>90</v>
      </c>
      <c r="E37" t="s">
        <v>91</v>
      </c>
      <c r="F37" t="s">
        <v>1003</v>
      </c>
      <c r="G37" t="s">
        <v>18</v>
      </c>
      <c r="H37" s="35">
        <v>11510</v>
      </c>
      <c r="I37" s="3">
        <v>15600</v>
      </c>
      <c r="J37" s="3">
        <v>20094</v>
      </c>
      <c r="K37" s="3">
        <f t="shared" si="1"/>
        <v>959</v>
      </c>
      <c r="L37" s="3">
        <f t="shared" si="1"/>
        <v>1300</v>
      </c>
      <c r="M37" s="3">
        <f t="shared" si="1"/>
        <v>1675</v>
      </c>
      <c r="N37" t="str">
        <f t="shared" si="2"/>
        <v>AUVERGNE-RHÔNE-ALPES|63 - Puy-de-Dôme|CA Riom Limagne et Volcans</v>
      </c>
      <c r="O37" t="str">
        <f t="shared" si="3"/>
        <v>Province</v>
      </c>
    </row>
    <row r="38" spans="1:15" x14ac:dyDescent="0.25">
      <c r="A38" t="s">
        <v>14</v>
      </c>
      <c r="B38" t="str">
        <f t="shared" si="0"/>
        <v>Puy-de-Dôme</v>
      </c>
      <c r="C38" t="s">
        <v>87</v>
      </c>
      <c r="D38" t="s">
        <v>92</v>
      </c>
      <c r="E38" t="s">
        <v>93</v>
      </c>
      <c r="F38" t="s">
        <v>1003</v>
      </c>
      <c r="G38" t="s">
        <v>18</v>
      </c>
      <c r="H38" s="35">
        <v>9167</v>
      </c>
      <c r="I38" s="3">
        <v>12780</v>
      </c>
      <c r="J38" s="3">
        <v>17346</v>
      </c>
      <c r="K38" s="3">
        <f t="shared" si="1"/>
        <v>764</v>
      </c>
      <c r="L38" s="3">
        <f t="shared" si="1"/>
        <v>1065</v>
      </c>
      <c r="M38" s="3">
        <f t="shared" si="1"/>
        <v>1446</v>
      </c>
      <c r="N38" t="str">
        <f t="shared" si="2"/>
        <v>AUVERGNE-RHÔNE-ALPES|63 - Puy-de-Dôme|CC Thiers Dore et Montagne</v>
      </c>
      <c r="O38" t="str">
        <f t="shared" si="3"/>
        <v>Province</v>
      </c>
    </row>
    <row r="39" spans="1:15" x14ac:dyDescent="0.25">
      <c r="A39" t="s">
        <v>14</v>
      </c>
      <c r="B39" t="str">
        <f t="shared" si="0"/>
        <v>Puy-de-Dôme</v>
      </c>
      <c r="C39" t="s">
        <v>87</v>
      </c>
      <c r="D39" t="s">
        <v>94</v>
      </c>
      <c r="E39" t="s">
        <v>95</v>
      </c>
      <c r="F39" t="s">
        <v>1003</v>
      </c>
      <c r="G39" t="s">
        <v>18</v>
      </c>
      <c r="H39" s="35">
        <v>10560</v>
      </c>
      <c r="I39" s="3">
        <v>14769</v>
      </c>
      <c r="J39" s="3">
        <v>19823</v>
      </c>
      <c r="K39" s="3">
        <f t="shared" si="1"/>
        <v>880</v>
      </c>
      <c r="L39" s="3">
        <f t="shared" si="1"/>
        <v>1231</v>
      </c>
      <c r="M39" s="3">
        <f t="shared" si="1"/>
        <v>1652</v>
      </c>
      <c r="N39" t="str">
        <f t="shared" si="2"/>
        <v>AUVERGNE-RHÔNE-ALPES|63 - Puy-de-Dôme|Clermont Auvergne Métropole</v>
      </c>
      <c r="O39" t="str">
        <f t="shared" si="3"/>
        <v>Province</v>
      </c>
    </row>
    <row r="40" spans="1:15" x14ac:dyDescent="0.25">
      <c r="A40" t="s">
        <v>14</v>
      </c>
      <c r="B40" t="str">
        <f t="shared" si="0"/>
        <v>Rhône</v>
      </c>
      <c r="C40" t="s">
        <v>96</v>
      </c>
      <c r="D40" t="s">
        <v>97</v>
      </c>
      <c r="E40" t="s">
        <v>98</v>
      </c>
      <c r="F40" t="s">
        <v>1003</v>
      </c>
      <c r="G40" t="s">
        <v>18</v>
      </c>
      <c r="H40" s="35">
        <v>10678</v>
      </c>
      <c r="I40" s="3">
        <v>14340</v>
      </c>
      <c r="J40" s="3">
        <v>19659</v>
      </c>
      <c r="K40" s="3">
        <f t="shared" si="1"/>
        <v>890</v>
      </c>
      <c r="L40" s="3">
        <f t="shared" si="1"/>
        <v>1195</v>
      </c>
      <c r="M40" s="3">
        <f t="shared" si="1"/>
        <v>1638</v>
      </c>
      <c r="N40" t="str">
        <f t="shared" si="2"/>
        <v>AUVERGNE-RHÔNE-ALPES|69 - Rhône|CA de l'Ouest Rhodanien</v>
      </c>
      <c r="O40" t="str">
        <f t="shared" si="3"/>
        <v>Province</v>
      </c>
    </row>
    <row r="41" spans="1:15" x14ac:dyDescent="0.25">
      <c r="A41" t="s">
        <v>14</v>
      </c>
      <c r="B41" t="str">
        <f t="shared" si="0"/>
        <v>Rhône</v>
      </c>
      <c r="C41" t="s">
        <v>96</v>
      </c>
      <c r="D41" t="s">
        <v>71</v>
      </c>
      <c r="E41" t="s">
        <v>72</v>
      </c>
      <c r="F41" t="s">
        <v>1003</v>
      </c>
      <c r="G41" t="s">
        <v>18</v>
      </c>
      <c r="H41" s="35">
        <v>10834</v>
      </c>
      <c r="I41" s="3">
        <v>14643</v>
      </c>
      <c r="J41" s="3">
        <v>19597</v>
      </c>
      <c r="K41" s="3">
        <f t="shared" si="1"/>
        <v>903</v>
      </c>
      <c r="L41" s="3">
        <f t="shared" si="1"/>
        <v>1220</v>
      </c>
      <c r="M41" s="3">
        <f t="shared" si="1"/>
        <v>1633</v>
      </c>
      <c r="N41" t="str">
        <f t="shared" si="2"/>
        <v>AUVERGNE-RHÔNE-ALPES|69 - Rhône|CA Vienne Condrieu</v>
      </c>
      <c r="O41" t="str">
        <f t="shared" si="3"/>
        <v>Province</v>
      </c>
    </row>
    <row r="42" spans="1:15" x14ac:dyDescent="0.25">
      <c r="A42" t="s">
        <v>14</v>
      </c>
      <c r="B42" t="str">
        <f t="shared" si="0"/>
        <v>Rhône</v>
      </c>
      <c r="C42" t="s">
        <v>96</v>
      </c>
      <c r="D42" t="s">
        <v>25</v>
      </c>
      <c r="E42" t="s">
        <v>26</v>
      </c>
      <c r="F42" t="s">
        <v>1003</v>
      </c>
      <c r="G42" t="s">
        <v>18</v>
      </c>
      <c r="H42" s="35">
        <v>10074</v>
      </c>
      <c r="I42" s="3">
        <v>14346</v>
      </c>
      <c r="J42" s="3">
        <v>19453</v>
      </c>
      <c r="K42" s="3">
        <f t="shared" si="1"/>
        <v>840</v>
      </c>
      <c r="L42" s="3">
        <f t="shared" si="1"/>
        <v>1196</v>
      </c>
      <c r="M42" s="3">
        <f t="shared" si="1"/>
        <v>1621</v>
      </c>
      <c r="N42" t="str">
        <f t="shared" si="2"/>
        <v>AUVERGNE-RHÔNE-ALPES|69 - Rhône|CA Villefranche Beaujolais Saône</v>
      </c>
      <c r="O42" t="str">
        <f t="shared" si="3"/>
        <v>Province</v>
      </c>
    </row>
    <row r="43" spans="1:15" x14ac:dyDescent="0.25">
      <c r="A43" t="s">
        <v>14</v>
      </c>
      <c r="B43" t="str">
        <f t="shared" si="0"/>
        <v>Rhône</v>
      </c>
      <c r="C43" t="s">
        <v>96</v>
      </c>
      <c r="D43" t="s">
        <v>99</v>
      </c>
      <c r="E43" t="s">
        <v>100</v>
      </c>
      <c r="F43" t="s">
        <v>1003</v>
      </c>
      <c r="G43" t="s">
        <v>18</v>
      </c>
      <c r="H43" s="35">
        <v>12396</v>
      </c>
      <c r="I43" s="3">
        <v>17400</v>
      </c>
      <c r="J43" s="3">
        <v>21768</v>
      </c>
      <c r="K43" s="3">
        <f t="shared" si="1"/>
        <v>1033</v>
      </c>
      <c r="L43" s="3">
        <f t="shared" si="1"/>
        <v>1450</v>
      </c>
      <c r="M43" s="3">
        <f t="shared" si="1"/>
        <v>1814</v>
      </c>
      <c r="N43" t="str">
        <f t="shared" si="2"/>
        <v>AUVERGNE-RHÔNE-ALPES|69 - Rhône|CC de la Vallée du Garon (CCVG)</v>
      </c>
      <c r="O43" t="str">
        <f t="shared" si="3"/>
        <v>Province</v>
      </c>
    </row>
    <row r="44" spans="1:15" x14ac:dyDescent="0.25">
      <c r="A44" t="s">
        <v>14</v>
      </c>
      <c r="B44" t="str">
        <f t="shared" si="0"/>
        <v>Rhône</v>
      </c>
      <c r="C44" t="s">
        <v>96</v>
      </c>
      <c r="D44" t="s">
        <v>101</v>
      </c>
      <c r="E44" t="s">
        <v>102</v>
      </c>
      <c r="F44" t="s">
        <v>1003</v>
      </c>
      <c r="G44" t="s">
        <v>18</v>
      </c>
      <c r="H44" s="35">
        <v>12645</v>
      </c>
      <c r="I44" s="3">
        <v>17513</v>
      </c>
      <c r="J44" s="3">
        <v>22200</v>
      </c>
      <c r="K44" s="3">
        <f t="shared" si="1"/>
        <v>1054</v>
      </c>
      <c r="L44" s="3">
        <f t="shared" si="1"/>
        <v>1459</v>
      </c>
      <c r="M44" s="3">
        <f t="shared" si="1"/>
        <v>1850</v>
      </c>
      <c r="N44" t="str">
        <f t="shared" si="2"/>
        <v>AUVERGNE-RHÔNE-ALPES|69 - Rhône|CC de l'Est Lyonnais (CCEL)</v>
      </c>
      <c r="O44" t="str">
        <f t="shared" si="3"/>
        <v>Province</v>
      </c>
    </row>
    <row r="45" spans="1:15" x14ac:dyDescent="0.25">
      <c r="A45" t="s">
        <v>14</v>
      </c>
      <c r="B45" t="str">
        <f t="shared" si="0"/>
        <v>Rhône</v>
      </c>
      <c r="C45" t="s">
        <v>96</v>
      </c>
      <c r="D45" t="s">
        <v>103</v>
      </c>
      <c r="E45" t="s">
        <v>104</v>
      </c>
      <c r="F45" t="s">
        <v>1003</v>
      </c>
      <c r="G45" t="s">
        <v>18</v>
      </c>
      <c r="H45" s="35">
        <v>11280</v>
      </c>
      <c r="I45" s="3">
        <v>15304</v>
      </c>
      <c r="J45" s="3">
        <v>20167</v>
      </c>
      <c r="K45" s="3">
        <f t="shared" si="1"/>
        <v>940</v>
      </c>
      <c r="L45" s="3">
        <f t="shared" si="1"/>
        <v>1275</v>
      </c>
      <c r="M45" s="3">
        <f t="shared" si="1"/>
        <v>1681</v>
      </c>
      <c r="N45" t="str">
        <f t="shared" si="2"/>
        <v>AUVERGNE-RHÔNE-ALPES|69 - Rhône|CC Saône-Beaujolais</v>
      </c>
      <c r="O45" t="str">
        <f t="shared" si="3"/>
        <v>Province</v>
      </c>
    </row>
    <row r="46" spans="1:15" x14ac:dyDescent="0.25">
      <c r="A46" t="s">
        <v>14</v>
      </c>
      <c r="B46" t="str">
        <f t="shared" si="0"/>
        <v>Rhône</v>
      </c>
      <c r="C46" t="s">
        <v>96</v>
      </c>
      <c r="D46" t="s">
        <v>105</v>
      </c>
      <c r="E46" t="s">
        <v>106</v>
      </c>
      <c r="F46" t="s">
        <v>1003</v>
      </c>
      <c r="G46" t="s">
        <v>18</v>
      </c>
      <c r="H46" s="35">
        <v>10800</v>
      </c>
      <c r="I46" s="3">
        <v>15600</v>
      </c>
      <c r="J46" s="3">
        <v>21083</v>
      </c>
      <c r="K46" s="3">
        <f t="shared" si="1"/>
        <v>900</v>
      </c>
      <c r="L46" s="3">
        <f t="shared" si="1"/>
        <v>1300</v>
      </c>
      <c r="M46" s="3">
        <f t="shared" si="1"/>
        <v>1757</v>
      </c>
      <c r="N46" t="str">
        <f t="shared" si="2"/>
        <v>AUVERGNE-RHÔNE-ALPES|69 - Rhône|Métropole de Lyon</v>
      </c>
      <c r="O46" t="str">
        <f t="shared" si="3"/>
        <v>Province</v>
      </c>
    </row>
    <row r="47" spans="1:15" x14ac:dyDescent="0.25">
      <c r="A47" t="s">
        <v>14</v>
      </c>
      <c r="B47" t="str">
        <f t="shared" si="0"/>
        <v>Savoie</v>
      </c>
      <c r="C47" t="s">
        <v>107</v>
      </c>
      <c r="D47" t="s">
        <v>108</v>
      </c>
      <c r="E47" t="s">
        <v>109</v>
      </c>
      <c r="F47" t="s">
        <v>1003</v>
      </c>
      <c r="G47" t="s">
        <v>18</v>
      </c>
      <c r="H47" s="35">
        <v>11618</v>
      </c>
      <c r="I47" s="3">
        <v>16056</v>
      </c>
      <c r="J47" s="3">
        <v>20721</v>
      </c>
      <c r="K47" s="3">
        <f t="shared" si="1"/>
        <v>968</v>
      </c>
      <c r="L47" s="3">
        <f t="shared" si="1"/>
        <v>1338</v>
      </c>
      <c r="M47" s="3">
        <f t="shared" si="1"/>
        <v>1727</v>
      </c>
      <c r="N47" t="str">
        <f t="shared" si="2"/>
        <v>AUVERGNE-RHÔNE-ALPES|73 - Savoie|CA Arlysère</v>
      </c>
      <c r="O47" t="str">
        <f t="shared" si="3"/>
        <v>Province</v>
      </c>
    </row>
    <row r="48" spans="1:15" x14ac:dyDescent="0.25">
      <c r="A48" t="s">
        <v>14</v>
      </c>
      <c r="B48" t="str">
        <f t="shared" si="0"/>
        <v>Savoie</v>
      </c>
      <c r="C48" t="s">
        <v>107</v>
      </c>
      <c r="D48" t="s">
        <v>110</v>
      </c>
      <c r="E48" t="s">
        <v>111</v>
      </c>
      <c r="F48" t="s">
        <v>1003</v>
      </c>
      <c r="G48" t="s">
        <v>18</v>
      </c>
      <c r="H48" s="35">
        <v>11352</v>
      </c>
      <c r="I48" s="3">
        <v>15684</v>
      </c>
      <c r="J48" s="3">
        <v>20856</v>
      </c>
      <c r="K48" s="3">
        <f t="shared" si="1"/>
        <v>946</v>
      </c>
      <c r="L48" s="3">
        <f t="shared" si="1"/>
        <v>1307</v>
      </c>
      <c r="M48" s="3">
        <f t="shared" si="1"/>
        <v>1738</v>
      </c>
      <c r="N48" t="str">
        <f t="shared" si="2"/>
        <v>AUVERGNE-RHÔNE-ALPES|73 - Savoie|CA du Grand Chambéry</v>
      </c>
      <c r="O48" t="str">
        <f t="shared" si="3"/>
        <v>Province</v>
      </c>
    </row>
    <row r="49" spans="1:15" x14ac:dyDescent="0.25">
      <c r="A49" t="s">
        <v>14</v>
      </c>
      <c r="B49" t="str">
        <f t="shared" si="0"/>
        <v>Savoie</v>
      </c>
      <c r="C49" t="s">
        <v>107</v>
      </c>
      <c r="D49" t="s">
        <v>112</v>
      </c>
      <c r="E49" t="s">
        <v>113</v>
      </c>
      <c r="F49" t="s">
        <v>1003</v>
      </c>
      <c r="G49" t="s">
        <v>18</v>
      </c>
      <c r="H49" s="35">
        <v>12096</v>
      </c>
      <c r="I49" s="3">
        <v>16704</v>
      </c>
      <c r="J49" s="3">
        <v>21600</v>
      </c>
      <c r="K49" s="3">
        <f t="shared" si="1"/>
        <v>1008</v>
      </c>
      <c r="L49" s="3">
        <f t="shared" si="1"/>
        <v>1392</v>
      </c>
      <c r="M49" s="3">
        <f t="shared" si="1"/>
        <v>1800</v>
      </c>
      <c r="N49" t="str">
        <f t="shared" si="2"/>
        <v>AUVERGNE-RHÔNE-ALPES|73 - Savoie|CA Grand Lac</v>
      </c>
      <c r="O49" t="str">
        <f t="shared" si="3"/>
        <v>Province</v>
      </c>
    </row>
    <row r="50" spans="1:15" x14ac:dyDescent="0.25">
      <c r="A50" t="s">
        <v>14</v>
      </c>
      <c r="B50" t="str">
        <f t="shared" si="0"/>
        <v>Haute-Savoie</v>
      </c>
      <c r="C50" t="s">
        <v>114</v>
      </c>
      <c r="D50" t="s">
        <v>115</v>
      </c>
      <c r="E50" t="s">
        <v>116</v>
      </c>
      <c r="F50" t="s">
        <v>1003</v>
      </c>
      <c r="G50" t="s">
        <v>18</v>
      </c>
      <c r="H50" s="35">
        <v>10686</v>
      </c>
      <c r="I50" s="3">
        <v>15874</v>
      </c>
      <c r="J50" s="3">
        <v>22105</v>
      </c>
      <c r="K50" s="3">
        <f t="shared" si="1"/>
        <v>891</v>
      </c>
      <c r="L50" s="3">
        <f t="shared" si="1"/>
        <v>1323</v>
      </c>
      <c r="M50" s="3">
        <f t="shared" si="1"/>
        <v>1842</v>
      </c>
      <c r="N50" t="str">
        <f t="shared" si="2"/>
        <v>AUVERGNE-RHÔNE-ALPES|74 - Haute-Savoie|CA Annemasse-Les Voirons-Agglomération</v>
      </c>
      <c r="O50" t="str">
        <f t="shared" si="3"/>
        <v>Province</v>
      </c>
    </row>
    <row r="51" spans="1:15" x14ac:dyDescent="0.25">
      <c r="A51" t="s">
        <v>14</v>
      </c>
      <c r="B51" t="str">
        <f t="shared" si="0"/>
        <v>Haute-Savoie</v>
      </c>
      <c r="C51" t="s">
        <v>114</v>
      </c>
      <c r="D51" t="s">
        <v>117</v>
      </c>
      <c r="E51" t="s">
        <v>118</v>
      </c>
      <c r="F51" t="s">
        <v>1003</v>
      </c>
      <c r="G51" t="s">
        <v>18</v>
      </c>
      <c r="H51" s="35">
        <v>12378</v>
      </c>
      <c r="I51" s="3">
        <v>17541</v>
      </c>
      <c r="J51" s="3">
        <v>22440</v>
      </c>
      <c r="K51" s="3">
        <f t="shared" si="1"/>
        <v>1032</v>
      </c>
      <c r="L51" s="3">
        <f t="shared" si="1"/>
        <v>1462</v>
      </c>
      <c r="M51" s="3">
        <f t="shared" si="1"/>
        <v>1870</v>
      </c>
      <c r="N51" t="str">
        <f t="shared" si="2"/>
        <v>AUVERGNE-RHÔNE-ALPES|74 - Haute-Savoie|CA du Grand Annecy</v>
      </c>
      <c r="O51" t="str">
        <f t="shared" si="3"/>
        <v>Province</v>
      </c>
    </row>
    <row r="52" spans="1:15" x14ac:dyDescent="0.25">
      <c r="A52" t="s">
        <v>14</v>
      </c>
      <c r="B52" t="str">
        <f t="shared" si="0"/>
        <v>Haute-Savoie</v>
      </c>
      <c r="C52" t="s">
        <v>114</v>
      </c>
      <c r="D52" t="s">
        <v>119</v>
      </c>
      <c r="E52" t="s">
        <v>120</v>
      </c>
      <c r="F52" t="s">
        <v>1003</v>
      </c>
      <c r="G52" t="s">
        <v>18</v>
      </c>
      <c r="H52" s="35">
        <v>12000</v>
      </c>
      <c r="I52" s="3">
        <v>16872</v>
      </c>
      <c r="J52" s="3">
        <v>22200</v>
      </c>
      <c r="K52" s="3">
        <f t="shared" si="1"/>
        <v>1000</v>
      </c>
      <c r="L52" s="3">
        <f t="shared" si="1"/>
        <v>1406</v>
      </c>
      <c r="M52" s="3">
        <f t="shared" si="1"/>
        <v>1850</v>
      </c>
      <c r="N52" t="str">
        <f t="shared" si="2"/>
        <v>AUVERGNE-RHÔNE-ALPES|74 - Haute-Savoie|CA Thonon Agglomération</v>
      </c>
      <c r="O52" t="str">
        <f t="shared" si="3"/>
        <v>Province</v>
      </c>
    </row>
    <row r="53" spans="1:15" x14ac:dyDescent="0.25">
      <c r="A53" t="s">
        <v>14</v>
      </c>
      <c r="B53" t="str">
        <f t="shared" si="0"/>
        <v>Haute-Savoie</v>
      </c>
      <c r="C53" t="s">
        <v>114</v>
      </c>
      <c r="D53" t="s">
        <v>121</v>
      </c>
      <c r="E53" t="s">
        <v>122</v>
      </c>
      <c r="F53" t="s">
        <v>1003</v>
      </c>
      <c r="G53" t="s">
        <v>18</v>
      </c>
      <c r="H53" s="35">
        <v>12192</v>
      </c>
      <c r="I53" s="3">
        <v>16640</v>
      </c>
      <c r="J53" s="3">
        <v>21391</v>
      </c>
      <c r="K53" s="3">
        <f t="shared" si="1"/>
        <v>1016</v>
      </c>
      <c r="L53" s="3">
        <f t="shared" si="1"/>
        <v>1387</v>
      </c>
      <c r="M53" s="3">
        <f t="shared" si="1"/>
        <v>1783</v>
      </c>
      <c r="N53" t="str">
        <f t="shared" si="2"/>
        <v>AUVERGNE-RHÔNE-ALPES|74 - Haute-Savoie|CC Cluses-Arve et Montagnes</v>
      </c>
      <c r="O53" t="str">
        <f t="shared" si="3"/>
        <v>Province</v>
      </c>
    </row>
    <row r="54" spans="1:15" x14ac:dyDescent="0.25">
      <c r="A54" t="s">
        <v>14</v>
      </c>
      <c r="B54" t="str">
        <f t="shared" si="0"/>
        <v>Haute-Savoie</v>
      </c>
      <c r="C54" t="s">
        <v>114</v>
      </c>
      <c r="D54" t="s">
        <v>123</v>
      </c>
      <c r="E54" t="s">
        <v>124</v>
      </c>
      <c r="F54" t="s">
        <v>1003</v>
      </c>
      <c r="G54" t="s">
        <v>18</v>
      </c>
      <c r="H54" s="35">
        <v>12000</v>
      </c>
      <c r="I54" s="3">
        <v>17768</v>
      </c>
      <c r="J54" s="3">
        <v>23862</v>
      </c>
      <c r="K54" s="3">
        <f t="shared" si="1"/>
        <v>1000</v>
      </c>
      <c r="L54" s="3">
        <f t="shared" si="1"/>
        <v>1481</v>
      </c>
      <c r="M54" s="3">
        <f t="shared" si="1"/>
        <v>1989</v>
      </c>
      <c r="N54" t="str">
        <f t="shared" si="2"/>
        <v>AUVERGNE-RHÔNE-ALPES|74 - Haute-Savoie|CC du Genevois</v>
      </c>
      <c r="O54" t="str">
        <f t="shared" si="3"/>
        <v>Province</v>
      </c>
    </row>
    <row r="55" spans="1:15" x14ac:dyDescent="0.25">
      <c r="A55" t="s">
        <v>14</v>
      </c>
      <c r="B55" t="str">
        <f t="shared" si="0"/>
        <v>Haute-Savoie</v>
      </c>
      <c r="C55" t="s">
        <v>114</v>
      </c>
      <c r="D55" t="s">
        <v>125</v>
      </c>
      <c r="E55" t="s">
        <v>126</v>
      </c>
      <c r="F55" t="s">
        <v>1003</v>
      </c>
      <c r="G55" t="s">
        <v>18</v>
      </c>
      <c r="H55" s="35">
        <v>12857</v>
      </c>
      <c r="I55" s="3">
        <v>18000</v>
      </c>
      <c r="J55" s="3">
        <v>22800</v>
      </c>
      <c r="K55" s="3">
        <f t="shared" si="1"/>
        <v>1071</v>
      </c>
      <c r="L55" s="3">
        <f t="shared" si="1"/>
        <v>1500</v>
      </c>
      <c r="M55" s="3">
        <f t="shared" si="1"/>
        <v>1900</v>
      </c>
      <c r="N55" t="str">
        <f t="shared" si="2"/>
        <v>AUVERGNE-RHÔNE-ALPES|74 - Haute-Savoie|CC Faucigny - Glières</v>
      </c>
      <c r="O55" t="str">
        <f t="shared" si="3"/>
        <v>Province</v>
      </c>
    </row>
    <row r="56" spans="1:15" x14ac:dyDescent="0.25">
      <c r="A56" t="s">
        <v>14</v>
      </c>
      <c r="B56" t="str">
        <f t="shared" si="0"/>
        <v>Haute-Savoie</v>
      </c>
      <c r="C56" t="s">
        <v>114</v>
      </c>
      <c r="D56" t="s">
        <v>127</v>
      </c>
      <c r="E56" t="s">
        <v>128</v>
      </c>
      <c r="F56" t="s">
        <v>1003</v>
      </c>
      <c r="G56" t="s">
        <v>18</v>
      </c>
      <c r="H56" s="35">
        <v>12396</v>
      </c>
      <c r="I56" s="3">
        <v>17424</v>
      </c>
      <c r="J56" s="3">
        <v>21852</v>
      </c>
      <c r="K56" s="3">
        <f t="shared" si="1"/>
        <v>1033</v>
      </c>
      <c r="L56" s="3">
        <f t="shared" si="1"/>
        <v>1452</v>
      </c>
      <c r="M56" s="3">
        <f t="shared" si="1"/>
        <v>1821</v>
      </c>
      <c r="N56" t="str">
        <f t="shared" si="2"/>
        <v>AUVERGNE-RHÔNE-ALPES|74 - Haute-Savoie|CC Pays du Mont-Blanc</v>
      </c>
      <c r="O56" t="str">
        <f t="shared" si="3"/>
        <v>Province</v>
      </c>
    </row>
    <row r="57" spans="1:15" x14ac:dyDescent="0.25">
      <c r="A57" t="s">
        <v>14</v>
      </c>
      <c r="B57" t="str">
        <f t="shared" si="0"/>
        <v>Haute-Savoie</v>
      </c>
      <c r="C57" t="s">
        <v>114</v>
      </c>
      <c r="D57" t="s">
        <v>129</v>
      </c>
      <c r="E57" t="s">
        <v>130</v>
      </c>
      <c r="F57" t="s">
        <v>1003</v>
      </c>
      <c r="G57" t="s">
        <v>18</v>
      </c>
      <c r="H57" s="35">
        <v>12485</v>
      </c>
      <c r="I57" s="3">
        <v>16393</v>
      </c>
      <c r="J57" s="3">
        <v>21444</v>
      </c>
      <c r="K57" s="3">
        <f t="shared" si="1"/>
        <v>1040</v>
      </c>
      <c r="L57" s="3">
        <f t="shared" si="1"/>
        <v>1366</v>
      </c>
      <c r="M57" s="3">
        <f t="shared" si="1"/>
        <v>1787</v>
      </c>
      <c r="N57" t="str">
        <f t="shared" si="2"/>
        <v>AUVERGNE-RHÔNE-ALPES|74 - Haute-Savoie|CC Rumilly Terre de Savoie</v>
      </c>
      <c r="O57" t="str">
        <f t="shared" si="3"/>
        <v>Province</v>
      </c>
    </row>
    <row r="58" spans="1:15" x14ac:dyDescent="0.25">
      <c r="A58" t="s">
        <v>131</v>
      </c>
      <c r="B58" t="str">
        <f t="shared" si="0"/>
        <v>Côte-d'Or</v>
      </c>
      <c r="C58" t="s">
        <v>132</v>
      </c>
      <c r="D58" t="s">
        <v>133</v>
      </c>
      <c r="E58" t="s">
        <v>134</v>
      </c>
      <c r="F58" t="s">
        <v>1003</v>
      </c>
      <c r="G58" t="s">
        <v>18</v>
      </c>
      <c r="H58" s="35">
        <v>11490</v>
      </c>
      <c r="I58" s="3">
        <v>14934</v>
      </c>
      <c r="J58" s="3">
        <v>19791</v>
      </c>
      <c r="K58" s="3">
        <f t="shared" si="1"/>
        <v>958</v>
      </c>
      <c r="L58" s="3">
        <f t="shared" si="1"/>
        <v>1245</v>
      </c>
      <c r="M58" s="3">
        <f t="shared" si="1"/>
        <v>1649</v>
      </c>
      <c r="N58" t="str">
        <f t="shared" si="2"/>
        <v>BOURGOGNE-FRANCHE-COMTÉ|21 - Côte-d'Or|CA Beaune, Côte et Sud - Communauté Beaune-Chagny-Nolay</v>
      </c>
      <c r="O58" t="str">
        <f t="shared" si="3"/>
        <v>Province</v>
      </c>
    </row>
    <row r="59" spans="1:15" x14ac:dyDescent="0.25">
      <c r="A59" t="s">
        <v>131</v>
      </c>
      <c r="B59" t="str">
        <f t="shared" si="0"/>
        <v>Côte-d'Or</v>
      </c>
      <c r="C59" t="s">
        <v>132</v>
      </c>
      <c r="D59" t="s">
        <v>135</v>
      </c>
      <c r="E59" t="s">
        <v>136</v>
      </c>
      <c r="F59" t="s">
        <v>1003</v>
      </c>
      <c r="G59" t="s">
        <v>18</v>
      </c>
      <c r="H59" s="35">
        <v>9900</v>
      </c>
      <c r="I59" s="3">
        <v>14160</v>
      </c>
      <c r="J59" s="3">
        <v>19200</v>
      </c>
      <c r="K59" s="3">
        <f t="shared" si="1"/>
        <v>825</v>
      </c>
      <c r="L59" s="3">
        <f t="shared" si="1"/>
        <v>1180</v>
      </c>
      <c r="M59" s="3">
        <f t="shared" si="1"/>
        <v>1600</v>
      </c>
      <c r="N59" t="str">
        <f t="shared" si="2"/>
        <v>BOURGOGNE-FRANCHE-COMTÉ|21 - Côte-d'Or|Dijon Métropole</v>
      </c>
      <c r="O59" t="str">
        <f t="shared" si="3"/>
        <v>Province</v>
      </c>
    </row>
    <row r="60" spans="1:15" x14ac:dyDescent="0.25">
      <c r="A60" t="s">
        <v>131</v>
      </c>
      <c r="B60" t="str">
        <f t="shared" si="0"/>
        <v>Doubs</v>
      </c>
      <c r="C60" t="s">
        <v>137</v>
      </c>
      <c r="D60" t="s">
        <v>138</v>
      </c>
      <c r="E60" t="s">
        <v>139</v>
      </c>
      <c r="F60" t="s">
        <v>1003</v>
      </c>
      <c r="G60" t="s">
        <v>18</v>
      </c>
      <c r="H60" s="35">
        <v>9224</v>
      </c>
      <c r="I60" s="3">
        <v>12900</v>
      </c>
      <c r="J60" s="3">
        <v>18132</v>
      </c>
      <c r="K60" s="3">
        <f t="shared" si="1"/>
        <v>769</v>
      </c>
      <c r="L60" s="3">
        <f t="shared" si="1"/>
        <v>1075</v>
      </c>
      <c r="M60" s="3">
        <f t="shared" si="1"/>
        <v>1511</v>
      </c>
      <c r="N60" t="str">
        <f t="shared" si="2"/>
        <v>BOURGOGNE-FRANCHE-COMTÉ|25 - Doubs|CA Pays de Montbéliard Agglomération</v>
      </c>
      <c r="O60" t="str">
        <f t="shared" si="3"/>
        <v>Province</v>
      </c>
    </row>
    <row r="61" spans="1:15" x14ac:dyDescent="0.25">
      <c r="A61" t="s">
        <v>131</v>
      </c>
      <c r="B61" t="str">
        <f t="shared" si="0"/>
        <v>Doubs</v>
      </c>
      <c r="C61" t="s">
        <v>137</v>
      </c>
      <c r="D61" t="s">
        <v>140</v>
      </c>
      <c r="E61" t="s">
        <v>141</v>
      </c>
      <c r="F61" t="s">
        <v>1003</v>
      </c>
      <c r="G61" t="s">
        <v>18</v>
      </c>
      <c r="H61" s="35">
        <v>10159</v>
      </c>
      <c r="I61" s="3">
        <v>14304</v>
      </c>
      <c r="J61" s="3">
        <v>19800</v>
      </c>
      <c r="K61" s="3">
        <f t="shared" si="1"/>
        <v>847</v>
      </c>
      <c r="L61" s="3">
        <f t="shared" si="1"/>
        <v>1192</v>
      </c>
      <c r="M61" s="3">
        <f t="shared" si="1"/>
        <v>1650</v>
      </c>
      <c r="N61" t="str">
        <f t="shared" si="2"/>
        <v>BOURGOGNE-FRANCHE-COMTÉ|25 - Doubs|CC du Grand Pontarlier</v>
      </c>
      <c r="O61" t="str">
        <f t="shared" si="3"/>
        <v>Province</v>
      </c>
    </row>
    <row r="62" spans="1:15" x14ac:dyDescent="0.25">
      <c r="A62" t="s">
        <v>131</v>
      </c>
      <c r="B62" t="str">
        <f t="shared" si="0"/>
        <v>Doubs</v>
      </c>
      <c r="C62" t="s">
        <v>137</v>
      </c>
      <c r="D62" t="s">
        <v>142</v>
      </c>
      <c r="E62" t="s">
        <v>143</v>
      </c>
      <c r="F62" t="s">
        <v>1003</v>
      </c>
      <c r="G62" t="s">
        <v>18</v>
      </c>
      <c r="H62" s="35">
        <v>9905</v>
      </c>
      <c r="I62" s="3">
        <v>14537</v>
      </c>
      <c r="J62" s="3">
        <v>19697</v>
      </c>
      <c r="K62" s="3">
        <f t="shared" si="1"/>
        <v>825</v>
      </c>
      <c r="L62" s="3">
        <f t="shared" si="1"/>
        <v>1211</v>
      </c>
      <c r="M62" s="3">
        <f t="shared" si="1"/>
        <v>1641</v>
      </c>
      <c r="N62" t="str">
        <f t="shared" si="2"/>
        <v>BOURGOGNE-FRANCHE-COMTÉ|25 - Doubs|CC du Pays d'Héricourt</v>
      </c>
      <c r="O62" t="str">
        <f t="shared" si="3"/>
        <v>Province</v>
      </c>
    </row>
    <row r="63" spans="1:15" x14ac:dyDescent="0.25">
      <c r="A63" t="s">
        <v>131</v>
      </c>
      <c r="B63" t="str">
        <f t="shared" si="0"/>
        <v>Doubs</v>
      </c>
      <c r="C63" t="s">
        <v>137</v>
      </c>
      <c r="D63" t="s">
        <v>144</v>
      </c>
      <c r="E63" t="s">
        <v>145</v>
      </c>
      <c r="F63" t="s">
        <v>1003</v>
      </c>
      <c r="G63" t="s">
        <v>18</v>
      </c>
      <c r="H63" s="35">
        <v>9403</v>
      </c>
      <c r="I63" s="3">
        <v>13200</v>
      </c>
      <c r="J63" s="3">
        <v>18600</v>
      </c>
      <c r="K63" s="3">
        <f t="shared" si="1"/>
        <v>784</v>
      </c>
      <c r="L63" s="3">
        <f t="shared" si="1"/>
        <v>1100</v>
      </c>
      <c r="M63" s="3">
        <f t="shared" si="1"/>
        <v>1550</v>
      </c>
      <c r="N63" t="str">
        <f t="shared" si="2"/>
        <v>BOURGOGNE-FRANCHE-COMTÉ|25 - Doubs|CU Grand Besançon Métropole</v>
      </c>
      <c r="O63" t="str">
        <f t="shared" si="3"/>
        <v>Province</v>
      </c>
    </row>
    <row r="64" spans="1:15" x14ac:dyDescent="0.25">
      <c r="A64" t="s">
        <v>131</v>
      </c>
      <c r="B64" t="str">
        <f t="shared" si="0"/>
        <v>Jura</v>
      </c>
      <c r="C64" t="s">
        <v>146</v>
      </c>
      <c r="D64" t="s">
        <v>147</v>
      </c>
      <c r="E64" t="s">
        <v>148</v>
      </c>
      <c r="F64" t="s">
        <v>1003</v>
      </c>
      <c r="G64" t="s">
        <v>18</v>
      </c>
      <c r="H64" s="35">
        <v>10836</v>
      </c>
      <c r="I64" s="3">
        <v>14280</v>
      </c>
      <c r="J64" s="3">
        <v>19200</v>
      </c>
      <c r="K64" s="3">
        <f t="shared" si="1"/>
        <v>903</v>
      </c>
      <c r="L64" s="3">
        <f t="shared" si="1"/>
        <v>1190</v>
      </c>
      <c r="M64" s="3">
        <f t="shared" si="1"/>
        <v>1600</v>
      </c>
      <c r="N64" t="str">
        <f t="shared" si="2"/>
        <v>BOURGOGNE-FRANCHE-COMTÉ|39 - Jura|CA du Grand Dole</v>
      </c>
      <c r="O64" t="str">
        <f t="shared" si="3"/>
        <v>Province</v>
      </c>
    </row>
    <row r="65" spans="1:15" x14ac:dyDescent="0.25">
      <c r="A65" t="s">
        <v>131</v>
      </c>
      <c r="B65" t="str">
        <f t="shared" si="0"/>
        <v>Jura</v>
      </c>
      <c r="C65" t="s">
        <v>146</v>
      </c>
      <c r="D65" t="s">
        <v>149</v>
      </c>
      <c r="E65" t="s">
        <v>150</v>
      </c>
      <c r="F65" t="s">
        <v>1003</v>
      </c>
      <c r="G65" t="s">
        <v>18</v>
      </c>
      <c r="H65" s="35">
        <v>10905</v>
      </c>
      <c r="I65" s="3">
        <v>14220</v>
      </c>
      <c r="J65" s="3">
        <v>19092</v>
      </c>
      <c r="K65" s="3">
        <f t="shared" si="1"/>
        <v>909</v>
      </c>
      <c r="L65" s="3">
        <f t="shared" si="1"/>
        <v>1185</v>
      </c>
      <c r="M65" s="3">
        <f t="shared" si="1"/>
        <v>1591</v>
      </c>
      <c r="N65" t="str">
        <f t="shared" si="2"/>
        <v>BOURGOGNE-FRANCHE-COMTÉ|39 - Jura|CA ECLA (Espace Communautaire Lons Agglomération)</v>
      </c>
      <c r="O65" t="str">
        <f t="shared" si="3"/>
        <v>Province</v>
      </c>
    </row>
    <row r="66" spans="1:15" x14ac:dyDescent="0.25">
      <c r="A66" t="s">
        <v>131</v>
      </c>
      <c r="B66" t="str">
        <f t="shared" ref="B66:B129" si="4">MID(C66,6,LEN(C66))</f>
        <v>Jura</v>
      </c>
      <c r="C66" t="s">
        <v>146</v>
      </c>
      <c r="D66" t="s">
        <v>151</v>
      </c>
      <c r="E66" t="s">
        <v>152</v>
      </c>
      <c r="F66" t="s">
        <v>1003</v>
      </c>
      <c r="G66" t="s">
        <v>18</v>
      </c>
      <c r="H66" s="35">
        <v>9744</v>
      </c>
      <c r="I66" s="3">
        <v>12728</v>
      </c>
      <c r="J66" s="3">
        <v>19787</v>
      </c>
      <c r="K66" s="3">
        <f t="shared" ref="K66:M129" si="5">ROUND(H66/12,0)</f>
        <v>812</v>
      </c>
      <c r="L66" s="3">
        <f t="shared" si="5"/>
        <v>1061</v>
      </c>
      <c r="M66" s="3">
        <f t="shared" si="5"/>
        <v>1649</v>
      </c>
      <c r="N66" t="str">
        <f t="shared" ref="N66:N129" si="6">SUBSTITUTE(
   UPPER(SUBSTITUTE(TRIM(A66), CHAR(160), " ")) &amp; "|" &amp;
   SUBSTITUTE(TRIM(C66), CHAR(160), " ") &amp; "|" &amp;
   SUBSTITUTE(TRIM(D66), CHAR(160), " "),
   "–", "-"
)</f>
        <v>BOURGOGNE-FRANCHE-COMTÉ|39 - Jura|CC Haut-Jura Saint-Claude</v>
      </c>
      <c r="O66" t="str">
        <f t="shared" ref="O66:O129" si="7">IF(A66="Hauts-de-France", "HDF",
IF(A66="Île-de-France", "IDF",
IF(OR(A66="Guadeloupe", A66="Martinique", A66="Guyane", A66="La Réunion", A66="Mayotte"), "OM", "Province")))</f>
        <v>Province</v>
      </c>
    </row>
    <row r="67" spans="1:15" x14ac:dyDescent="0.25">
      <c r="A67" t="s">
        <v>131</v>
      </c>
      <c r="B67" t="str">
        <f t="shared" si="4"/>
        <v>Nièvre</v>
      </c>
      <c r="C67" t="s">
        <v>153</v>
      </c>
      <c r="D67" t="s">
        <v>154</v>
      </c>
      <c r="E67" t="s">
        <v>155</v>
      </c>
      <c r="F67" t="s">
        <v>1003</v>
      </c>
      <c r="G67" t="s">
        <v>18</v>
      </c>
      <c r="H67" s="35">
        <v>9081</v>
      </c>
      <c r="I67" s="3">
        <v>12876</v>
      </c>
      <c r="J67" s="3">
        <v>18171</v>
      </c>
      <c r="K67" s="3">
        <f t="shared" si="5"/>
        <v>757</v>
      </c>
      <c r="L67" s="3">
        <f t="shared" si="5"/>
        <v>1073</v>
      </c>
      <c r="M67" s="3">
        <f t="shared" si="5"/>
        <v>1514</v>
      </c>
      <c r="N67" t="str">
        <f t="shared" si="6"/>
        <v>BOURGOGNE-FRANCHE-COMTÉ|58 - Nièvre|CA de Nevers</v>
      </c>
      <c r="O67" t="str">
        <f t="shared" si="7"/>
        <v>Province</v>
      </c>
    </row>
    <row r="68" spans="1:15" x14ac:dyDescent="0.25">
      <c r="A68" t="s">
        <v>131</v>
      </c>
      <c r="B68" t="str">
        <f t="shared" si="4"/>
        <v>Nièvre</v>
      </c>
      <c r="C68" t="s">
        <v>153</v>
      </c>
      <c r="D68" t="s">
        <v>36</v>
      </c>
      <c r="E68" t="s">
        <v>37</v>
      </c>
      <c r="F68" t="s">
        <v>1003</v>
      </c>
      <c r="G68" t="s">
        <v>18</v>
      </c>
      <c r="H68" s="35">
        <v>9332</v>
      </c>
      <c r="I68" s="3">
        <v>12818</v>
      </c>
      <c r="J68" s="3">
        <v>17778</v>
      </c>
      <c r="K68" s="3">
        <f t="shared" si="5"/>
        <v>778</v>
      </c>
      <c r="L68" s="3">
        <f t="shared" si="5"/>
        <v>1068</v>
      </c>
      <c r="M68" s="3">
        <f t="shared" si="5"/>
        <v>1482</v>
      </c>
      <c r="N68" t="str">
        <f t="shared" si="6"/>
        <v>BOURGOGNE-FRANCHE-COMTÉ|58 - Nièvre|CA Moulins Communauté</v>
      </c>
      <c r="O68" t="str">
        <f t="shared" si="7"/>
        <v>Province</v>
      </c>
    </row>
    <row r="69" spans="1:15" x14ac:dyDescent="0.25">
      <c r="A69" t="s">
        <v>131</v>
      </c>
      <c r="B69" t="str">
        <f t="shared" si="4"/>
        <v>Nièvre</v>
      </c>
      <c r="C69" t="s">
        <v>153</v>
      </c>
      <c r="D69" t="s">
        <v>156</v>
      </c>
      <c r="E69" t="s">
        <v>157</v>
      </c>
      <c r="F69" t="s">
        <v>1003</v>
      </c>
      <c r="G69" t="s">
        <v>18</v>
      </c>
      <c r="H69" s="35">
        <v>8598</v>
      </c>
      <c r="I69" s="3">
        <v>12402</v>
      </c>
      <c r="J69" s="3">
        <v>16764</v>
      </c>
      <c r="K69" s="3">
        <f t="shared" si="5"/>
        <v>717</v>
      </c>
      <c r="L69" s="3">
        <f t="shared" si="5"/>
        <v>1034</v>
      </c>
      <c r="M69" s="3">
        <f t="shared" si="5"/>
        <v>1397</v>
      </c>
      <c r="N69" t="str">
        <f t="shared" si="6"/>
        <v>BOURGOGNE-FRANCHE-COMTÉ|58 - Nièvre|CC Coeur de Loire</v>
      </c>
      <c r="O69" t="str">
        <f t="shared" si="7"/>
        <v>Province</v>
      </c>
    </row>
    <row r="70" spans="1:15" x14ac:dyDescent="0.25">
      <c r="A70" t="s">
        <v>131</v>
      </c>
      <c r="B70" t="str">
        <f t="shared" si="4"/>
        <v>Haute-Saône</v>
      </c>
      <c r="C70" t="s">
        <v>158</v>
      </c>
      <c r="D70" t="s">
        <v>159</v>
      </c>
      <c r="E70" t="s">
        <v>160</v>
      </c>
      <c r="F70" t="s">
        <v>1003</v>
      </c>
      <c r="G70" t="s">
        <v>18</v>
      </c>
      <c r="H70" s="35">
        <v>9902</v>
      </c>
      <c r="I70" s="3">
        <v>13600</v>
      </c>
      <c r="J70" s="3">
        <v>19176</v>
      </c>
      <c r="K70" s="3">
        <f t="shared" si="5"/>
        <v>825</v>
      </c>
      <c r="L70" s="3">
        <f t="shared" si="5"/>
        <v>1133</v>
      </c>
      <c r="M70" s="3">
        <f t="shared" si="5"/>
        <v>1598</v>
      </c>
      <c r="N70" t="str">
        <f t="shared" si="6"/>
        <v>BOURGOGNE-FRANCHE-COMTÉ|70 - Haute-Saône|CA de Vesoul</v>
      </c>
      <c r="O70" t="str">
        <f t="shared" si="7"/>
        <v>Province</v>
      </c>
    </row>
    <row r="71" spans="1:15" x14ac:dyDescent="0.25">
      <c r="A71" t="s">
        <v>131</v>
      </c>
      <c r="B71" t="str">
        <f t="shared" si="4"/>
        <v>Haute-Saône</v>
      </c>
      <c r="C71" t="s">
        <v>158</v>
      </c>
      <c r="D71" t="s">
        <v>161</v>
      </c>
      <c r="E71" t="s">
        <v>162</v>
      </c>
      <c r="F71" t="s">
        <v>1003</v>
      </c>
      <c r="G71" t="s">
        <v>18</v>
      </c>
      <c r="H71" s="35">
        <v>8915</v>
      </c>
      <c r="I71" s="3">
        <v>12831</v>
      </c>
      <c r="J71" s="3">
        <v>18054</v>
      </c>
      <c r="K71" s="3">
        <f t="shared" si="5"/>
        <v>743</v>
      </c>
      <c r="L71" s="3">
        <f t="shared" si="5"/>
        <v>1069</v>
      </c>
      <c r="M71" s="3">
        <f t="shared" si="5"/>
        <v>1505</v>
      </c>
      <c r="N71" t="str">
        <f t="shared" si="6"/>
        <v>BOURGOGNE-FRANCHE-COMTÉ|70 - Haute-Saône|CC du Pays de Lure</v>
      </c>
      <c r="O71" t="str">
        <f t="shared" si="7"/>
        <v>Province</v>
      </c>
    </row>
    <row r="72" spans="1:15" x14ac:dyDescent="0.25">
      <c r="A72" t="s">
        <v>131</v>
      </c>
      <c r="B72" t="str">
        <f t="shared" si="4"/>
        <v>Haute-Saône</v>
      </c>
      <c r="C72" t="s">
        <v>158</v>
      </c>
      <c r="D72" t="s">
        <v>163</v>
      </c>
      <c r="E72" t="s">
        <v>164</v>
      </c>
      <c r="F72" t="s">
        <v>1003</v>
      </c>
      <c r="G72" t="s">
        <v>18</v>
      </c>
      <c r="H72" s="35">
        <v>9158</v>
      </c>
      <c r="I72" s="3">
        <v>12558</v>
      </c>
      <c r="J72" s="3">
        <v>18021</v>
      </c>
      <c r="K72" s="3">
        <f t="shared" si="5"/>
        <v>763</v>
      </c>
      <c r="L72" s="3">
        <f t="shared" si="5"/>
        <v>1047</v>
      </c>
      <c r="M72" s="3">
        <f t="shared" si="5"/>
        <v>1502</v>
      </c>
      <c r="N72" t="str">
        <f t="shared" si="6"/>
        <v>BOURGOGNE-FRANCHE-COMTÉ|70 - Haute-Saône|CC du Pays de Luxeuil</v>
      </c>
      <c r="O72" t="str">
        <f t="shared" si="7"/>
        <v>Province</v>
      </c>
    </row>
    <row r="73" spans="1:15" x14ac:dyDescent="0.25">
      <c r="A73" t="s">
        <v>131</v>
      </c>
      <c r="B73" t="str">
        <f t="shared" si="4"/>
        <v>Haute-Saône</v>
      </c>
      <c r="C73" t="s">
        <v>158</v>
      </c>
      <c r="D73" t="s">
        <v>142</v>
      </c>
      <c r="E73" t="s">
        <v>143</v>
      </c>
      <c r="F73" t="s">
        <v>1003</v>
      </c>
      <c r="G73" t="s">
        <v>18</v>
      </c>
      <c r="H73" s="35">
        <v>9905</v>
      </c>
      <c r="I73" s="3">
        <v>14537</v>
      </c>
      <c r="J73" s="3">
        <v>19697</v>
      </c>
      <c r="K73" s="3">
        <f t="shared" si="5"/>
        <v>825</v>
      </c>
      <c r="L73" s="3">
        <f t="shared" si="5"/>
        <v>1211</v>
      </c>
      <c r="M73" s="3">
        <f t="shared" si="5"/>
        <v>1641</v>
      </c>
      <c r="N73" t="str">
        <f t="shared" si="6"/>
        <v>BOURGOGNE-FRANCHE-COMTÉ|70 - Haute-Saône|CC du Pays d'Héricourt</v>
      </c>
      <c r="O73" t="str">
        <f t="shared" si="7"/>
        <v>Province</v>
      </c>
    </row>
    <row r="74" spans="1:15" x14ac:dyDescent="0.25">
      <c r="A74" t="s">
        <v>131</v>
      </c>
      <c r="B74" t="str">
        <f t="shared" si="4"/>
        <v>Haute-Saône</v>
      </c>
      <c r="C74" t="s">
        <v>158</v>
      </c>
      <c r="D74" t="s">
        <v>165</v>
      </c>
      <c r="E74" t="s">
        <v>166</v>
      </c>
      <c r="F74" t="s">
        <v>1003</v>
      </c>
      <c r="G74" t="s">
        <v>18</v>
      </c>
      <c r="H74" s="35">
        <v>9300</v>
      </c>
      <c r="I74" s="3">
        <v>12396</v>
      </c>
      <c r="J74" s="3">
        <v>16800</v>
      </c>
      <c r="K74" s="3">
        <f t="shared" si="5"/>
        <v>775</v>
      </c>
      <c r="L74" s="3">
        <f t="shared" si="5"/>
        <v>1033</v>
      </c>
      <c r="M74" s="3">
        <f t="shared" si="5"/>
        <v>1400</v>
      </c>
      <c r="N74" t="str">
        <f t="shared" si="6"/>
        <v>BOURGOGNE-FRANCHE-COMTÉ|70 - Haute-Saône|CC Val de Gray</v>
      </c>
      <c r="O74" t="str">
        <f t="shared" si="7"/>
        <v>Province</v>
      </c>
    </row>
    <row r="75" spans="1:15" x14ac:dyDescent="0.25">
      <c r="A75" t="s">
        <v>131</v>
      </c>
      <c r="B75" t="str">
        <f t="shared" si="4"/>
        <v>Saône-et-Loire</v>
      </c>
      <c r="C75" t="s">
        <v>167</v>
      </c>
      <c r="D75" t="s">
        <v>133</v>
      </c>
      <c r="E75" t="s">
        <v>134</v>
      </c>
      <c r="F75" t="s">
        <v>1003</v>
      </c>
      <c r="G75" t="s">
        <v>18</v>
      </c>
      <c r="H75" s="35">
        <v>11490</v>
      </c>
      <c r="I75" s="3">
        <v>14934</v>
      </c>
      <c r="J75" s="3">
        <v>19791</v>
      </c>
      <c r="K75" s="3">
        <f t="shared" si="5"/>
        <v>958</v>
      </c>
      <c r="L75" s="3">
        <f t="shared" si="5"/>
        <v>1245</v>
      </c>
      <c r="M75" s="3">
        <f t="shared" si="5"/>
        <v>1649</v>
      </c>
      <c r="N75" t="str">
        <f t="shared" si="6"/>
        <v>BOURGOGNE-FRANCHE-COMTÉ|71 - Saône-et-Loire|CA Beaune, Côte et Sud - Communauté Beaune-Chagny-Nolay</v>
      </c>
      <c r="O75" t="str">
        <f t="shared" si="7"/>
        <v>Province</v>
      </c>
    </row>
    <row r="76" spans="1:15" x14ac:dyDescent="0.25">
      <c r="A76" t="s">
        <v>131</v>
      </c>
      <c r="B76" t="str">
        <f t="shared" si="4"/>
        <v>Saône-et-Loire</v>
      </c>
      <c r="C76" t="s">
        <v>167</v>
      </c>
      <c r="D76" t="s">
        <v>168</v>
      </c>
      <c r="E76" t="s">
        <v>169</v>
      </c>
      <c r="F76" t="s">
        <v>1003</v>
      </c>
      <c r="G76" t="s">
        <v>18</v>
      </c>
      <c r="H76" s="35">
        <v>10200</v>
      </c>
      <c r="I76" s="3">
        <v>14160</v>
      </c>
      <c r="J76" s="3">
        <v>19200</v>
      </c>
      <c r="K76" s="3">
        <f t="shared" si="5"/>
        <v>850</v>
      </c>
      <c r="L76" s="3">
        <f t="shared" si="5"/>
        <v>1180</v>
      </c>
      <c r="M76" s="3">
        <f t="shared" si="5"/>
        <v>1600</v>
      </c>
      <c r="N76" t="str">
        <f t="shared" si="6"/>
        <v>BOURGOGNE-FRANCHE-COMTÉ|71 - Saône-et-Loire|CA Le Grand Chalon</v>
      </c>
      <c r="O76" t="str">
        <f t="shared" si="7"/>
        <v>Province</v>
      </c>
    </row>
    <row r="77" spans="1:15" x14ac:dyDescent="0.25">
      <c r="A77" t="s">
        <v>131</v>
      </c>
      <c r="B77" t="str">
        <f t="shared" si="4"/>
        <v>Saône-et-Loire</v>
      </c>
      <c r="C77" t="s">
        <v>167</v>
      </c>
      <c r="D77" t="s">
        <v>23</v>
      </c>
      <c r="E77" t="s">
        <v>24</v>
      </c>
      <c r="F77" t="s">
        <v>1003</v>
      </c>
      <c r="G77" t="s">
        <v>18</v>
      </c>
      <c r="H77" s="35">
        <v>10054</v>
      </c>
      <c r="I77" s="3">
        <v>14004</v>
      </c>
      <c r="J77" s="3">
        <v>19200</v>
      </c>
      <c r="K77" s="3">
        <f t="shared" si="5"/>
        <v>838</v>
      </c>
      <c r="L77" s="3">
        <f t="shared" si="5"/>
        <v>1167</v>
      </c>
      <c r="M77" s="3">
        <f t="shared" si="5"/>
        <v>1600</v>
      </c>
      <c r="N77" t="str">
        <f t="shared" si="6"/>
        <v>BOURGOGNE-FRANCHE-COMTÉ|71 - Saône-et-Loire|CA Mâconnais Beaujolais Agglomération</v>
      </c>
      <c r="O77" t="str">
        <f t="shared" si="7"/>
        <v>Province</v>
      </c>
    </row>
    <row r="78" spans="1:15" x14ac:dyDescent="0.25">
      <c r="A78" t="s">
        <v>131</v>
      </c>
      <c r="B78" t="str">
        <f t="shared" si="4"/>
        <v>Saône-et-Loire</v>
      </c>
      <c r="C78" t="s">
        <v>167</v>
      </c>
      <c r="D78" t="s">
        <v>170</v>
      </c>
      <c r="E78" t="s">
        <v>171</v>
      </c>
      <c r="F78" t="s">
        <v>1003</v>
      </c>
      <c r="G78" t="s">
        <v>18</v>
      </c>
      <c r="H78" s="35">
        <v>8558</v>
      </c>
      <c r="I78" s="3">
        <v>12918</v>
      </c>
      <c r="J78" s="3">
        <v>17991</v>
      </c>
      <c r="K78" s="3">
        <f t="shared" si="5"/>
        <v>713</v>
      </c>
      <c r="L78" s="3">
        <f t="shared" si="5"/>
        <v>1077</v>
      </c>
      <c r="M78" s="3">
        <f t="shared" si="5"/>
        <v>1499</v>
      </c>
      <c r="N78" t="str">
        <f t="shared" si="6"/>
        <v>BOURGOGNE-FRANCHE-COMTÉ|71 - Saône-et-Loire|CC du Grand Autunois Morvan</v>
      </c>
      <c r="O78" t="str">
        <f t="shared" si="7"/>
        <v>Province</v>
      </c>
    </row>
    <row r="79" spans="1:15" x14ac:dyDescent="0.25">
      <c r="A79" t="s">
        <v>131</v>
      </c>
      <c r="B79" t="str">
        <f t="shared" si="4"/>
        <v>Saône-et-Loire</v>
      </c>
      <c r="C79" t="s">
        <v>167</v>
      </c>
      <c r="D79" t="s">
        <v>172</v>
      </c>
      <c r="E79" t="s">
        <v>173</v>
      </c>
      <c r="F79" t="s">
        <v>1003</v>
      </c>
      <c r="G79" t="s">
        <v>18</v>
      </c>
      <c r="H79" s="35">
        <v>9855</v>
      </c>
      <c r="I79" s="3">
        <v>13440</v>
      </c>
      <c r="J79" s="3">
        <v>19161</v>
      </c>
      <c r="K79" s="3">
        <f t="shared" si="5"/>
        <v>821</v>
      </c>
      <c r="L79" s="3">
        <f t="shared" si="5"/>
        <v>1120</v>
      </c>
      <c r="M79" s="3">
        <f t="shared" si="5"/>
        <v>1597</v>
      </c>
      <c r="N79" t="str">
        <f t="shared" si="6"/>
        <v>BOURGOGNE-FRANCHE-COMTÉ|71 - Saône-et-Loire|CU Le Creusot Montceau-les-Mines</v>
      </c>
      <c r="O79" t="str">
        <f t="shared" si="7"/>
        <v>Province</v>
      </c>
    </row>
    <row r="80" spans="1:15" x14ac:dyDescent="0.25">
      <c r="A80" t="s">
        <v>131</v>
      </c>
      <c r="B80" t="str">
        <f t="shared" si="4"/>
        <v>Yonne</v>
      </c>
      <c r="C80" t="s">
        <v>174</v>
      </c>
      <c r="D80" t="s">
        <v>175</v>
      </c>
      <c r="E80" t="s">
        <v>176</v>
      </c>
      <c r="F80" t="s">
        <v>1003</v>
      </c>
      <c r="G80" t="s">
        <v>18</v>
      </c>
      <c r="H80" s="35">
        <v>10068</v>
      </c>
      <c r="I80" s="3">
        <v>13560</v>
      </c>
      <c r="J80" s="3">
        <v>18600</v>
      </c>
      <c r="K80" s="3">
        <f t="shared" si="5"/>
        <v>839</v>
      </c>
      <c r="L80" s="3">
        <f t="shared" si="5"/>
        <v>1130</v>
      </c>
      <c r="M80" s="3">
        <f t="shared" si="5"/>
        <v>1550</v>
      </c>
      <c r="N80" t="str">
        <f t="shared" si="6"/>
        <v>BOURGOGNE-FRANCHE-COMTÉ|89 - Yonne|CA de l'Auxerrois</v>
      </c>
      <c r="O80" t="str">
        <f t="shared" si="7"/>
        <v>Province</v>
      </c>
    </row>
    <row r="81" spans="1:15" x14ac:dyDescent="0.25">
      <c r="A81" t="s">
        <v>131</v>
      </c>
      <c r="B81" t="str">
        <f t="shared" si="4"/>
        <v>Yonne</v>
      </c>
      <c r="C81" t="s">
        <v>174</v>
      </c>
      <c r="D81" t="s">
        <v>177</v>
      </c>
      <c r="E81" t="s">
        <v>178</v>
      </c>
      <c r="F81" t="s">
        <v>1003</v>
      </c>
      <c r="G81" t="s">
        <v>18</v>
      </c>
      <c r="H81" s="35">
        <v>9715</v>
      </c>
      <c r="I81" s="3">
        <v>13656</v>
      </c>
      <c r="J81" s="3">
        <v>19128</v>
      </c>
      <c r="K81" s="3">
        <f t="shared" si="5"/>
        <v>810</v>
      </c>
      <c r="L81" s="3">
        <f t="shared" si="5"/>
        <v>1138</v>
      </c>
      <c r="M81" s="3">
        <f t="shared" si="5"/>
        <v>1594</v>
      </c>
      <c r="N81" t="str">
        <f t="shared" si="6"/>
        <v>BOURGOGNE-FRANCHE-COMTÉ|89 - Yonne|CA du Grand Sénonais</v>
      </c>
      <c r="O81" t="str">
        <f t="shared" si="7"/>
        <v>Province</v>
      </c>
    </row>
    <row r="82" spans="1:15" x14ac:dyDescent="0.25">
      <c r="A82" t="s">
        <v>131</v>
      </c>
      <c r="B82" t="str">
        <f t="shared" si="4"/>
        <v>Yonne</v>
      </c>
      <c r="C82" t="s">
        <v>174</v>
      </c>
      <c r="D82" t="s">
        <v>179</v>
      </c>
      <c r="E82" t="s">
        <v>180</v>
      </c>
      <c r="F82" t="s">
        <v>1003</v>
      </c>
      <c r="G82" t="s">
        <v>18</v>
      </c>
      <c r="H82" s="35">
        <v>8972</v>
      </c>
      <c r="I82" s="3">
        <v>12900</v>
      </c>
      <c r="J82" s="3">
        <v>17286</v>
      </c>
      <c r="K82" s="3">
        <f t="shared" si="5"/>
        <v>748</v>
      </c>
      <c r="L82" s="3">
        <f t="shared" si="5"/>
        <v>1075</v>
      </c>
      <c r="M82" s="3">
        <f t="shared" si="5"/>
        <v>1441</v>
      </c>
      <c r="N82" t="str">
        <f t="shared" si="6"/>
        <v>BOURGOGNE-FRANCHE-COMTÉ|89 - Yonne|CC de l'Agglomération Migennoise</v>
      </c>
      <c r="O82" t="str">
        <f t="shared" si="7"/>
        <v>Province</v>
      </c>
    </row>
    <row r="83" spans="1:15" x14ac:dyDescent="0.25">
      <c r="A83" t="s">
        <v>131</v>
      </c>
      <c r="B83" t="str">
        <f t="shared" si="4"/>
        <v>Yonne</v>
      </c>
      <c r="C83" t="s">
        <v>174</v>
      </c>
      <c r="D83" t="s">
        <v>181</v>
      </c>
      <c r="E83" t="s">
        <v>182</v>
      </c>
      <c r="F83" t="s">
        <v>1003</v>
      </c>
      <c r="G83" t="s">
        <v>18</v>
      </c>
      <c r="H83" s="35">
        <v>8925</v>
      </c>
      <c r="I83" s="3">
        <v>12256</v>
      </c>
      <c r="J83" s="3">
        <v>17080</v>
      </c>
      <c r="K83" s="3">
        <f t="shared" si="5"/>
        <v>744</v>
      </c>
      <c r="L83" s="3">
        <f t="shared" si="5"/>
        <v>1021</v>
      </c>
      <c r="M83" s="3">
        <f t="shared" si="5"/>
        <v>1423</v>
      </c>
      <c r="N83" t="str">
        <f t="shared" si="6"/>
        <v>BOURGOGNE-FRANCHE-COMTÉ|89 - Yonne|CC du Jovinien</v>
      </c>
      <c r="O83" t="str">
        <f t="shared" si="7"/>
        <v>Province</v>
      </c>
    </row>
    <row r="84" spans="1:15" x14ac:dyDescent="0.25">
      <c r="A84" t="s">
        <v>131</v>
      </c>
      <c r="B84" t="str">
        <f t="shared" si="4"/>
        <v>Territoire de Belfort</v>
      </c>
      <c r="C84" t="s">
        <v>183</v>
      </c>
      <c r="D84" t="s">
        <v>184</v>
      </c>
      <c r="E84" t="s">
        <v>185</v>
      </c>
      <c r="F84" t="s">
        <v>1003</v>
      </c>
      <c r="G84" t="s">
        <v>18</v>
      </c>
      <c r="H84" s="35">
        <v>8483</v>
      </c>
      <c r="I84" s="3">
        <v>12520</v>
      </c>
      <c r="J84" s="3">
        <v>17976</v>
      </c>
      <c r="K84" s="3">
        <f t="shared" si="5"/>
        <v>707</v>
      </c>
      <c r="L84" s="3">
        <f t="shared" si="5"/>
        <v>1043</v>
      </c>
      <c r="M84" s="3">
        <f t="shared" si="5"/>
        <v>1498</v>
      </c>
      <c r="N84" t="str">
        <f t="shared" si="6"/>
        <v>BOURGOGNE-FRANCHE-COMTÉ|90 - Territoire de Belfort|CA Grand Belfort</v>
      </c>
      <c r="O84" t="str">
        <f t="shared" si="7"/>
        <v>Province</v>
      </c>
    </row>
    <row r="85" spans="1:15" x14ac:dyDescent="0.25">
      <c r="A85" t="s">
        <v>186</v>
      </c>
      <c r="B85" t="str">
        <f t="shared" si="4"/>
        <v>Côtes-d'Armor</v>
      </c>
      <c r="C85" t="s">
        <v>187</v>
      </c>
      <c r="D85" t="s">
        <v>188</v>
      </c>
      <c r="E85" t="s">
        <v>189</v>
      </c>
      <c r="F85" t="s">
        <v>1003</v>
      </c>
      <c r="G85" t="s">
        <v>18</v>
      </c>
      <c r="H85" s="35">
        <v>10929</v>
      </c>
      <c r="I85" s="3">
        <v>14400</v>
      </c>
      <c r="J85" s="3">
        <v>19200</v>
      </c>
      <c r="K85" s="3">
        <f t="shared" si="5"/>
        <v>911</v>
      </c>
      <c r="L85" s="3">
        <f t="shared" si="5"/>
        <v>1200</v>
      </c>
      <c r="M85" s="3">
        <f t="shared" si="5"/>
        <v>1600</v>
      </c>
      <c r="N85" t="str">
        <f t="shared" si="6"/>
        <v>BRETAGNE|22 - Côtes-d'Armor|CA Dinan Agglomération</v>
      </c>
      <c r="O85" t="str">
        <f t="shared" si="7"/>
        <v>Province</v>
      </c>
    </row>
    <row r="86" spans="1:15" x14ac:dyDescent="0.25">
      <c r="A86" t="s">
        <v>186</v>
      </c>
      <c r="B86" t="str">
        <f t="shared" si="4"/>
        <v>Côtes-d'Armor</v>
      </c>
      <c r="C86" t="s">
        <v>187</v>
      </c>
      <c r="D86" t="s">
        <v>190</v>
      </c>
      <c r="E86" t="s">
        <v>191</v>
      </c>
      <c r="F86" t="s">
        <v>1003</v>
      </c>
      <c r="G86" t="s">
        <v>18</v>
      </c>
      <c r="H86" s="35">
        <v>9856</v>
      </c>
      <c r="I86" s="3">
        <v>12880</v>
      </c>
      <c r="J86" s="3">
        <v>17381</v>
      </c>
      <c r="K86" s="3">
        <f t="shared" si="5"/>
        <v>821</v>
      </c>
      <c r="L86" s="3">
        <f t="shared" si="5"/>
        <v>1073</v>
      </c>
      <c r="M86" s="3">
        <f t="shared" si="5"/>
        <v>1448</v>
      </c>
      <c r="N86" t="str">
        <f t="shared" si="6"/>
        <v>BRETAGNE|22 - Côtes-d'Armor|CA Guingamp-Paimpol Agglomération de l'Armor à l'Argoat</v>
      </c>
      <c r="O86" t="str">
        <f t="shared" si="7"/>
        <v>Province</v>
      </c>
    </row>
    <row r="87" spans="1:15" x14ac:dyDescent="0.25">
      <c r="A87" t="s">
        <v>186</v>
      </c>
      <c r="B87" t="str">
        <f t="shared" si="4"/>
        <v>Côtes-d'Armor</v>
      </c>
      <c r="C87" t="s">
        <v>187</v>
      </c>
      <c r="D87" t="s">
        <v>192</v>
      </c>
      <c r="E87" t="s">
        <v>193</v>
      </c>
      <c r="F87" t="s">
        <v>1003</v>
      </c>
      <c r="G87" t="s">
        <v>18</v>
      </c>
      <c r="H87" s="35">
        <v>10836</v>
      </c>
      <c r="I87" s="3">
        <v>14392</v>
      </c>
      <c r="J87" s="3">
        <v>18984</v>
      </c>
      <c r="K87" s="3">
        <f t="shared" si="5"/>
        <v>903</v>
      </c>
      <c r="L87" s="3">
        <f t="shared" si="5"/>
        <v>1199</v>
      </c>
      <c r="M87" s="3">
        <f t="shared" si="5"/>
        <v>1582</v>
      </c>
      <c r="N87" t="str">
        <f t="shared" si="6"/>
        <v>BRETAGNE|22 - Côtes-d'Armor|CA Lamballe Terre et Mer</v>
      </c>
      <c r="O87" t="str">
        <f t="shared" si="7"/>
        <v>Province</v>
      </c>
    </row>
    <row r="88" spans="1:15" x14ac:dyDescent="0.25">
      <c r="A88" t="s">
        <v>186</v>
      </c>
      <c r="B88" t="str">
        <f t="shared" si="4"/>
        <v>Côtes-d'Armor</v>
      </c>
      <c r="C88" t="s">
        <v>187</v>
      </c>
      <c r="D88" t="s">
        <v>194</v>
      </c>
      <c r="E88" t="s">
        <v>195</v>
      </c>
      <c r="F88" t="s">
        <v>1003</v>
      </c>
      <c r="G88" t="s">
        <v>18</v>
      </c>
      <c r="H88" s="35">
        <v>10934</v>
      </c>
      <c r="I88" s="3">
        <v>13959</v>
      </c>
      <c r="J88" s="3">
        <v>19002</v>
      </c>
      <c r="K88" s="3">
        <f t="shared" si="5"/>
        <v>911</v>
      </c>
      <c r="L88" s="3">
        <f t="shared" si="5"/>
        <v>1163</v>
      </c>
      <c r="M88" s="3">
        <f t="shared" si="5"/>
        <v>1584</v>
      </c>
      <c r="N88" t="str">
        <f t="shared" si="6"/>
        <v>BRETAGNE|22 - Côtes-d'Armor|CA Lannion-Trégor Communauté</v>
      </c>
      <c r="O88" t="str">
        <f t="shared" si="7"/>
        <v>Province</v>
      </c>
    </row>
    <row r="89" spans="1:15" x14ac:dyDescent="0.25">
      <c r="A89" t="s">
        <v>186</v>
      </c>
      <c r="B89" t="str">
        <f t="shared" si="4"/>
        <v>Côtes-d'Armor</v>
      </c>
      <c r="C89" t="s">
        <v>187</v>
      </c>
      <c r="D89" t="s">
        <v>196</v>
      </c>
      <c r="E89" t="s">
        <v>197</v>
      </c>
      <c r="F89" t="s">
        <v>1003</v>
      </c>
      <c r="G89" t="s">
        <v>18</v>
      </c>
      <c r="H89" s="35">
        <v>9785</v>
      </c>
      <c r="I89" s="3">
        <v>13440</v>
      </c>
      <c r="J89" s="3">
        <v>18216</v>
      </c>
      <c r="K89" s="3">
        <f t="shared" si="5"/>
        <v>815</v>
      </c>
      <c r="L89" s="3">
        <f t="shared" si="5"/>
        <v>1120</v>
      </c>
      <c r="M89" s="3">
        <f t="shared" si="5"/>
        <v>1518</v>
      </c>
      <c r="N89" t="str">
        <f t="shared" si="6"/>
        <v>BRETAGNE|22 - Côtes-d'Armor|CA Saint-Brieuc Armor Agglomération</v>
      </c>
      <c r="O89" t="str">
        <f t="shared" si="7"/>
        <v>Province</v>
      </c>
    </row>
    <row r="90" spans="1:15" x14ac:dyDescent="0.25">
      <c r="A90" t="s">
        <v>186</v>
      </c>
      <c r="B90" t="str">
        <f t="shared" si="4"/>
        <v>Côtes-d'Armor</v>
      </c>
      <c r="C90" t="s">
        <v>187</v>
      </c>
      <c r="D90" t="s">
        <v>198</v>
      </c>
      <c r="E90" t="s">
        <v>199</v>
      </c>
      <c r="F90" t="s">
        <v>1003</v>
      </c>
      <c r="G90" t="s">
        <v>18</v>
      </c>
      <c r="H90" s="35">
        <v>10320</v>
      </c>
      <c r="I90" s="3">
        <v>13547</v>
      </c>
      <c r="J90" s="3">
        <v>18252</v>
      </c>
      <c r="K90" s="3">
        <f t="shared" si="5"/>
        <v>860</v>
      </c>
      <c r="L90" s="3">
        <f t="shared" si="5"/>
        <v>1129</v>
      </c>
      <c r="M90" s="3">
        <f t="shared" si="5"/>
        <v>1521</v>
      </c>
      <c r="N90" t="str">
        <f t="shared" si="6"/>
        <v>BRETAGNE|22 - Côtes-d'Armor|CC Pontivy Communauté</v>
      </c>
      <c r="O90" t="str">
        <f t="shared" si="7"/>
        <v>Province</v>
      </c>
    </row>
    <row r="91" spans="1:15" x14ac:dyDescent="0.25">
      <c r="A91" t="s">
        <v>186</v>
      </c>
      <c r="B91" t="str">
        <f t="shared" si="4"/>
        <v>Finistère</v>
      </c>
      <c r="C91" t="s">
        <v>200</v>
      </c>
      <c r="D91" t="s">
        <v>201</v>
      </c>
      <c r="E91" t="s">
        <v>202</v>
      </c>
      <c r="F91" t="s">
        <v>1003</v>
      </c>
      <c r="G91" t="s">
        <v>18</v>
      </c>
      <c r="H91" s="35">
        <v>10092</v>
      </c>
      <c r="I91" s="3">
        <v>13560</v>
      </c>
      <c r="J91" s="3">
        <v>18900</v>
      </c>
      <c r="K91" s="3">
        <f t="shared" si="5"/>
        <v>841</v>
      </c>
      <c r="L91" s="3">
        <f t="shared" si="5"/>
        <v>1130</v>
      </c>
      <c r="M91" s="3">
        <f t="shared" si="5"/>
        <v>1575</v>
      </c>
      <c r="N91" t="str">
        <f t="shared" si="6"/>
        <v>BRETAGNE|29 - Finistère|Brest Métropole</v>
      </c>
      <c r="O91" t="str">
        <f t="shared" si="7"/>
        <v>Province</v>
      </c>
    </row>
    <row r="92" spans="1:15" x14ac:dyDescent="0.25">
      <c r="A92" t="s">
        <v>186</v>
      </c>
      <c r="B92" t="str">
        <f t="shared" si="4"/>
        <v>Finistère</v>
      </c>
      <c r="C92" t="s">
        <v>200</v>
      </c>
      <c r="D92" t="s">
        <v>203</v>
      </c>
      <c r="E92" t="s">
        <v>204</v>
      </c>
      <c r="F92" t="s">
        <v>1003</v>
      </c>
      <c r="G92" t="s">
        <v>18</v>
      </c>
      <c r="H92" s="35">
        <v>11805</v>
      </c>
      <c r="I92" s="3">
        <v>15195</v>
      </c>
      <c r="J92" s="3">
        <v>20220</v>
      </c>
      <c r="K92" s="3">
        <f t="shared" si="5"/>
        <v>984</v>
      </c>
      <c r="L92" s="3">
        <f t="shared" si="5"/>
        <v>1266</v>
      </c>
      <c r="M92" s="3">
        <f t="shared" si="5"/>
        <v>1685</v>
      </c>
      <c r="N92" t="str">
        <f t="shared" si="6"/>
        <v>BRETAGNE|29 - Finistère|CA Concarneau Cornouaille Agglomération</v>
      </c>
      <c r="O92" t="str">
        <f t="shared" si="7"/>
        <v>Province</v>
      </c>
    </row>
    <row r="93" spans="1:15" x14ac:dyDescent="0.25">
      <c r="A93" t="s">
        <v>186</v>
      </c>
      <c r="B93" t="str">
        <f t="shared" si="4"/>
        <v>Finistère</v>
      </c>
      <c r="C93" t="s">
        <v>200</v>
      </c>
      <c r="D93" t="s">
        <v>205</v>
      </c>
      <c r="E93" t="s">
        <v>206</v>
      </c>
      <c r="F93" t="s">
        <v>1003</v>
      </c>
      <c r="G93" t="s">
        <v>18</v>
      </c>
      <c r="H93" s="35">
        <v>12180</v>
      </c>
      <c r="I93" s="3">
        <v>15144</v>
      </c>
      <c r="J93" s="3">
        <v>19608</v>
      </c>
      <c r="K93" s="3">
        <f t="shared" si="5"/>
        <v>1015</v>
      </c>
      <c r="L93" s="3">
        <f t="shared" si="5"/>
        <v>1262</v>
      </c>
      <c r="M93" s="3">
        <f t="shared" si="5"/>
        <v>1634</v>
      </c>
      <c r="N93" t="str">
        <f t="shared" si="6"/>
        <v>BRETAGNE|29 - Finistère|CA du Pays de Landerneau-Daoulas</v>
      </c>
      <c r="O93" t="str">
        <f t="shared" si="7"/>
        <v>Province</v>
      </c>
    </row>
    <row r="94" spans="1:15" x14ac:dyDescent="0.25">
      <c r="A94" t="s">
        <v>186</v>
      </c>
      <c r="B94" t="str">
        <f t="shared" si="4"/>
        <v>Finistère</v>
      </c>
      <c r="C94" t="s">
        <v>200</v>
      </c>
      <c r="D94" t="s">
        <v>207</v>
      </c>
      <c r="E94" t="s">
        <v>208</v>
      </c>
      <c r="F94" t="s">
        <v>1003</v>
      </c>
      <c r="G94" t="s">
        <v>18</v>
      </c>
      <c r="H94" s="35">
        <v>10446</v>
      </c>
      <c r="I94" s="3">
        <v>13140</v>
      </c>
      <c r="J94" s="3">
        <v>17673</v>
      </c>
      <c r="K94" s="3">
        <f t="shared" si="5"/>
        <v>871</v>
      </c>
      <c r="L94" s="3">
        <f t="shared" si="5"/>
        <v>1095</v>
      </c>
      <c r="M94" s="3">
        <f t="shared" si="5"/>
        <v>1473</v>
      </c>
      <c r="N94" t="str">
        <f t="shared" si="6"/>
        <v>BRETAGNE|29 - Finistère|CA Morlaix Communauté</v>
      </c>
      <c r="O94" t="str">
        <f t="shared" si="7"/>
        <v>Province</v>
      </c>
    </row>
    <row r="95" spans="1:15" x14ac:dyDescent="0.25">
      <c r="A95" t="s">
        <v>186</v>
      </c>
      <c r="B95" t="str">
        <f t="shared" si="4"/>
        <v>Finistère</v>
      </c>
      <c r="C95" t="s">
        <v>200</v>
      </c>
      <c r="D95" t="s">
        <v>209</v>
      </c>
      <c r="E95" t="s">
        <v>210</v>
      </c>
      <c r="F95" t="s">
        <v>1003</v>
      </c>
      <c r="G95" t="s">
        <v>18</v>
      </c>
      <c r="H95" s="35">
        <v>11071</v>
      </c>
      <c r="I95" s="3">
        <v>14520</v>
      </c>
      <c r="J95" s="3">
        <v>19368</v>
      </c>
      <c r="K95" s="3">
        <f t="shared" si="5"/>
        <v>923</v>
      </c>
      <c r="L95" s="3">
        <f t="shared" si="5"/>
        <v>1210</v>
      </c>
      <c r="M95" s="3">
        <f t="shared" si="5"/>
        <v>1614</v>
      </c>
      <c r="N95" t="str">
        <f t="shared" si="6"/>
        <v>BRETAGNE|29 - Finistère|CA Quimper Bretagne Occidentale</v>
      </c>
      <c r="O95" t="str">
        <f t="shared" si="7"/>
        <v>Province</v>
      </c>
    </row>
    <row r="96" spans="1:15" x14ac:dyDescent="0.25">
      <c r="A96" t="s">
        <v>186</v>
      </c>
      <c r="B96" t="str">
        <f t="shared" si="4"/>
        <v>Finistère</v>
      </c>
      <c r="C96" t="s">
        <v>200</v>
      </c>
      <c r="D96" t="s">
        <v>211</v>
      </c>
      <c r="E96" t="s">
        <v>212</v>
      </c>
      <c r="F96" t="s">
        <v>1003</v>
      </c>
      <c r="G96" t="s">
        <v>18</v>
      </c>
      <c r="H96" s="35">
        <v>11355</v>
      </c>
      <c r="I96" s="3">
        <v>14892</v>
      </c>
      <c r="J96" s="3">
        <v>19800</v>
      </c>
      <c r="K96" s="3">
        <f t="shared" si="5"/>
        <v>946</v>
      </c>
      <c r="L96" s="3">
        <f t="shared" si="5"/>
        <v>1241</v>
      </c>
      <c r="M96" s="3">
        <f t="shared" si="5"/>
        <v>1650</v>
      </c>
      <c r="N96" t="str">
        <f t="shared" si="6"/>
        <v>BRETAGNE|29 - Finistère|CA Quimperlé Communauté</v>
      </c>
      <c r="O96" t="str">
        <f t="shared" si="7"/>
        <v>Province</v>
      </c>
    </row>
    <row r="97" spans="1:15" x14ac:dyDescent="0.25">
      <c r="A97" t="s">
        <v>186</v>
      </c>
      <c r="B97" t="str">
        <f t="shared" si="4"/>
        <v>Ille-et-Vilaine</v>
      </c>
      <c r="C97" t="s">
        <v>213</v>
      </c>
      <c r="D97" t="s">
        <v>214</v>
      </c>
      <c r="E97" t="s">
        <v>215</v>
      </c>
      <c r="F97" t="s">
        <v>1003</v>
      </c>
      <c r="G97" t="s">
        <v>18</v>
      </c>
      <c r="H97" s="35">
        <v>11832</v>
      </c>
      <c r="I97" s="3">
        <v>15390</v>
      </c>
      <c r="J97" s="3">
        <v>19944</v>
      </c>
      <c r="K97" s="3">
        <f t="shared" si="5"/>
        <v>986</v>
      </c>
      <c r="L97" s="3">
        <f t="shared" si="5"/>
        <v>1283</v>
      </c>
      <c r="M97" s="3">
        <f t="shared" si="5"/>
        <v>1662</v>
      </c>
      <c r="N97" t="str">
        <f t="shared" si="6"/>
        <v>BRETAGNE|35 - Ille-et-Vilaine|CA du Pays de Saint Malo Agglomération</v>
      </c>
      <c r="O97" t="str">
        <f t="shared" si="7"/>
        <v>Province</v>
      </c>
    </row>
    <row r="98" spans="1:15" x14ac:dyDescent="0.25">
      <c r="A98" t="s">
        <v>186</v>
      </c>
      <c r="B98" t="str">
        <f t="shared" si="4"/>
        <v>Ille-et-Vilaine</v>
      </c>
      <c r="C98" t="s">
        <v>213</v>
      </c>
      <c r="D98" t="s">
        <v>216</v>
      </c>
      <c r="E98" t="s">
        <v>217</v>
      </c>
      <c r="F98" t="s">
        <v>1003</v>
      </c>
      <c r="G98" t="s">
        <v>18</v>
      </c>
      <c r="H98" s="35">
        <v>10131</v>
      </c>
      <c r="I98" s="3">
        <v>13410</v>
      </c>
      <c r="J98" s="3">
        <v>18249</v>
      </c>
      <c r="K98" s="3">
        <f t="shared" si="5"/>
        <v>844</v>
      </c>
      <c r="L98" s="3">
        <f t="shared" si="5"/>
        <v>1118</v>
      </c>
      <c r="M98" s="3">
        <f t="shared" si="5"/>
        <v>1521</v>
      </c>
      <c r="N98" t="str">
        <f t="shared" si="6"/>
        <v>BRETAGNE|35 - Ille-et-Vilaine|CA Fougères Agglomération</v>
      </c>
      <c r="O98" t="str">
        <f t="shared" si="7"/>
        <v>Province</v>
      </c>
    </row>
    <row r="99" spans="1:15" x14ac:dyDescent="0.25">
      <c r="A99" t="s">
        <v>186</v>
      </c>
      <c r="B99" t="str">
        <f t="shared" si="4"/>
        <v>Ille-et-Vilaine</v>
      </c>
      <c r="C99" t="s">
        <v>213</v>
      </c>
      <c r="D99" t="s">
        <v>218</v>
      </c>
      <c r="E99" t="s">
        <v>219</v>
      </c>
      <c r="F99" t="s">
        <v>1003</v>
      </c>
      <c r="G99" t="s">
        <v>18</v>
      </c>
      <c r="H99" s="35">
        <v>9535</v>
      </c>
      <c r="I99" s="3">
        <v>12615</v>
      </c>
      <c r="J99" s="3">
        <v>16944</v>
      </c>
      <c r="K99" s="3">
        <f t="shared" si="5"/>
        <v>795</v>
      </c>
      <c r="L99" s="3">
        <f t="shared" si="5"/>
        <v>1051</v>
      </c>
      <c r="M99" s="3">
        <f t="shared" si="5"/>
        <v>1412</v>
      </c>
      <c r="N99" t="str">
        <f t="shared" si="6"/>
        <v>BRETAGNE|35 - Ille-et-Vilaine|CA Redon Agglomération</v>
      </c>
      <c r="O99" t="str">
        <f t="shared" si="7"/>
        <v>Province</v>
      </c>
    </row>
    <row r="100" spans="1:15" x14ac:dyDescent="0.25">
      <c r="A100" t="s">
        <v>186</v>
      </c>
      <c r="B100" t="str">
        <f t="shared" si="4"/>
        <v>Ille-et-Vilaine</v>
      </c>
      <c r="C100" t="s">
        <v>213</v>
      </c>
      <c r="D100" t="s">
        <v>220</v>
      </c>
      <c r="E100" t="s">
        <v>221</v>
      </c>
      <c r="F100" t="s">
        <v>1003</v>
      </c>
      <c r="G100" t="s">
        <v>18</v>
      </c>
      <c r="H100" s="35">
        <v>11176</v>
      </c>
      <c r="I100" s="3">
        <v>14880</v>
      </c>
      <c r="J100" s="3">
        <v>19491</v>
      </c>
      <c r="K100" s="3">
        <f t="shared" si="5"/>
        <v>931</v>
      </c>
      <c r="L100" s="3">
        <f t="shared" si="5"/>
        <v>1240</v>
      </c>
      <c r="M100" s="3">
        <f t="shared" si="5"/>
        <v>1624</v>
      </c>
      <c r="N100" t="str">
        <f t="shared" si="6"/>
        <v>BRETAGNE|35 - Ille-et-Vilaine|CA Vitré Communauté</v>
      </c>
      <c r="O100" t="str">
        <f t="shared" si="7"/>
        <v>Province</v>
      </c>
    </row>
    <row r="101" spans="1:15" x14ac:dyDescent="0.25">
      <c r="A101" t="s">
        <v>186</v>
      </c>
      <c r="B101" t="str">
        <f t="shared" si="4"/>
        <v>Ille-et-Vilaine</v>
      </c>
      <c r="C101" t="s">
        <v>213</v>
      </c>
      <c r="D101" t="s">
        <v>222</v>
      </c>
      <c r="E101" t="s">
        <v>223</v>
      </c>
      <c r="F101" t="s">
        <v>1003</v>
      </c>
      <c r="G101" t="s">
        <v>18</v>
      </c>
      <c r="H101" s="35">
        <v>8768</v>
      </c>
      <c r="I101" s="3">
        <v>13308</v>
      </c>
      <c r="J101" s="3">
        <v>18840</v>
      </c>
      <c r="K101" s="3">
        <f t="shared" si="5"/>
        <v>731</v>
      </c>
      <c r="L101" s="3">
        <f t="shared" si="5"/>
        <v>1109</v>
      </c>
      <c r="M101" s="3">
        <f t="shared" si="5"/>
        <v>1570</v>
      </c>
      <c r="N101" t="str">
        <f t="shared" si="6"/>
        <v>BRETAGNE|35 - Ille-et-Vilaine|Rennes Métropole</v>
      </c>
      <c r="O101" t="str">
        <f t="shared" si="7"/>
        <v>Province</v>
      </c>
    </row>
    <row r="102" spans="1:15" x14ac:dyDescent="0.25">
      <c r="A102" t="s">
        <v>186</v>
      </c>
      <c r="B102" t="str">
        <f t="shared" si="4"/>
        <v>Morbihan</v>
      </c>
      <c r="C102" t="s">
        <v>224</v>
      </c>
      <c r="D102" t="s">
        <v>225</v>
      </c>
      <c r="E102" t="s">
        <v>226</v>
      </c>
      <c r="F102" t="s">
        <v>1003</v>
      </c>
      <c r="G102" t="s">
        <v>18</v>
      </c>
      <c r="H102" s="35">
        <v>12192</v>
      </c>
      <c r="I102" s="3">
        <v>16173</v>
      </c>
      <c r="J102" s="3">
        <v>20400</v>
      </c>
      <c r="K102" s="3">
        <f t="shared" si="5"/>
        <v>1016</v>
      </c>
      <c r="L102" s="3">
        <f t="shared" si="5"/>
        <v>1348</v>
      </c>
      <c r="M102" s="3">
        <f t="shared" si="5"/>
        <v>1700</v>
      </c>
      <c r="N102" t="str">
        <f t="shared" si="6"/>
        <v>BRETAGNE|56 - Morbihan|CA de la Presqu'île de Guérande Atlantique (Cap Atlantique)</v>
      </c>
      <c r="O102" t="str">
        <f t="shared" si="7"/>
        <v>Province</v>
      </c>
    </row>
    <row r="103" spans="1:15" x14ac:dyDescent="0.25">
      <c r="A103" t="s">
        <v>186</v>
      </c>
      <c r="B103" t="str">
        <f t="shared" si="4"/>
        <v>Morbihan</v>
      </c>
      <c r="C103" t="s">
        <v>224</v>
      </c>
      <c r="D103" t="s">
        <v>227</v>
      </c>
      <c r="E103" t="s">
        <v>228</v>
      </c>
      <c r="F103" t="s">
        <v>1003</v>
      </c>
      <c r="G103" t="s">
        <v>18</v>
      </c>
      <c r="H103" s="35">
        <v>11047</v>
      </c>
      <c r="I103" s="3">
        <v>14861</v>
      </c>
      <c r="J103" s="3">
        <v>19802</v>
      </c>
      <c r="K103" s="3">
        <f t="shared" si="5"/>
        <v>921</v>
      </c>
      <c r="L103" s="3">
        <f t="shared" si="5"/>
        <v>1238</v>
      </c>
      <c r="M103" s="3">
        <f t="shared" si="5"/>
        <v>1650</v>
      </c>
      <c r="N103" t="str">
        <f t="shared" si="6"/>
        <v>BRETAGNE|56 - Morbihan|CA Golfe du Morbihan - Vannes Agglomération</v>
      </c>
      <c r="O103" t="str">
        <f t="shared" si="7"/>
        <v>Province</v>
      </c>
    </row>
    <row r="104" spans="1:15" x14ac:dyDescent="0.25">
      <c r="A104" t="s">
        <v>186</v>
      </c>
      <c r="B104" t="str">
        <f t="shared" si="4"/>
        <v>Morbihan</v>
      </c>
      <c r="C104" t="s">
        <v>224</v>
      </c>
      <c r="D104" t="s">
        <v>229</v>
      </c>
      <c r="E104" t="s">
        <v>230</v>
      </c>
      <c r="F104" t="s">
        <v>1003</v>
      </c>
      <c r="G104" t="s">
        <v>18</v>
      </c>
      <c r="H104" s="35">
        <v>10093</v>
      </c>
      <c r="I104" s="3">
        <v>13644</v>
      </c>
      <c r="J104" s="3">
        <v>18864</v>
      </c>
      <c r="K104" s="3">
        <f t="shared" si="5"/>
        <v>841</v>
      </c>
      <c r="L104" s="3">
        <f t="shared" si="5"/>
        <v>1137</v>
      </c>
      <c r="M104" s="3">
        <f t="shared" si="5"/>
        <v>1572</v>
      </c>
      <c r="N104" t="str">
        <f t="shared" si="6"/>
        <v>BRETAGNE|56 - Morbihan|CA Lorient Agglomération</v>
      </c>
      <c r="O104" t="str">
        <f t="shared" si="7"/>
        <v>Province</v>
      </c>
    </row>
    <row r="105" spans="1:15" x14ac:dyDescent="0.25">
      <c r="A105" t="s">
        <v>186</v>
      </c>
      <c r="B105" t="str">
        <f t="shared" si="4"/>
        <v>Morbihan</v>
      </c>
      <c r="C105" t="s">
        <v>224</v>
      </c>
      <c r="D105" t="s">
        <v>218</v>
      </c>
      <c r="E105" t="s">
        <v>219</v>
      </c>
      <c r="F105" t="s">
        <v>1003</v>
      </c>
      <c r="G105" t="s">
        <v>18</v>
      </c>
      <c r="H105" s="35">
        <v>9535</v>
      </c>
      <c r="I105" s="3">
        <v>12615</v>
      </c>
      <c r="J105" s="3">
        <v>16944</v>
      </c>
      <c r="K105" s="3">
        <f t="shared" si="5"/>
        <v>795</v>
      </c>
      <c r="L105" s="3">
        <f t="shared" si="5"/>
        <v>1051</v>
      </c>
      <c r="M105" s="3">
        <f t="shared" si="5"/>
        <v>1412</v>
      </c>
      <c r="N105" t="str">
        <f t="shared" si="6"/>
        <v>BRETAGNE|56 - Morbihan|CA Redon Agglomération</v>
      </c>
      <c r="O105" t="str">
        <f t="shared" si="7"/>
        <v>Province</v>
      </c>
    </row>
    <row r="106" spans="1:15" x14ac:dyDescent="0.25">
      <c r="A106" t="s">
        <v>186</v>
      </c>
      <c r="B106" t="str">
        <f t="shared" si="4"/>
        <v>Morbihan</v>
      </c>
      <c r="C106" t="s">
        <v>224</v>
      </c>
      <c r="D106" t="s">
        <v>231</v>
      </c>
      <c r="E106" t="s">
        <v>232</v>
      </c>
      <c r="F106" t="s">
        <v>1003</v>
      </c>
      <c r="G106" t="s">
        <v>18</v>
      </c>
      <c r="H106" s="35">
        <v>11121</v>
      </c>
      <c r="I106" s="3">
        <v>15010</v>
      </c>
      <c r="J106" s="3">
        <v>19695</v>
      </c>
      <c r="K106" s="3">
        <f t="shared" si="5"/>
        <v>927</v>
      </c>
      <c r="L106" s="3">
        <f t="shared" si="5"/>
        <v>1251</v>
      </c>
      <c r="M106" s="3">
        <f t="shared" si="5"/>
        <v>1641</v>
      </c>
      <c r="N106" t="str">
        <f t="shared" si="6"/>
        <v>BRETAGNE|56 - Morbihan|CC Auray Quiberon Terre Atlantique</v>
      </c>
      <c r="O106" t="str">
        <f t="shared" si="7"/>
        <v>Province</v>
      </c>
    </row>
    <row r="107" spans="1:15" x14ac:dyDescent="0.25">
      <c r="A107" t="s">
        <v>186</v>
      </c>
      <c r="B107" t="str">
        <f t="shared" si="4"/>
        <v>Morbihan</v>
      </c>
      <c r="C107" t="s">
        <v>224</v>
      </c>
      <c r="D107" t="s">
        <v>198</v>
      </c>
      <c r="E107" t="s">
        <v>199</v>
      </c>
      <c r="F107" t="s">
        <v>1003</v>
      </c>
      <c r="G107" t="s">
        <v>18</v>
      </c>
      <c r="H107" s="35">
        <v>10320</v>
      </c>
      <c r="I107" s="3">
        <v>13547</v>
      </c>
      <c r="J107" s="3">
        <v>18252</v>
      </c>
      <c r="K107" s="3">
        <f t="shared" si="5"/>
        <v>860</v>
      </c>
      <c r="L107" s="3">
        <f t="shared" si="5"/>
        <v>1129</v>
      </c>
      <c r="M107" s="3">
        <f t="shared" si="5"/>
        <v>1521</v>
      </c>
      <c r="N107" t="str">
        <f t="shared" si="6"/>
        <v>BRETAGNE|56 - Morbihan|CC Pontivy Communauté</v>
      </c>
      <c r="O107" t="str">
        <f t="shared" si="7"/>
        <v>Province</v>
      </c>
    </row>
    <row r="108" spans="1:15" x14ac:dyDescent="0.25">
      <c r="A108" t="s">
        <v>186</v>
      </c>
      <c r="B108" t="str">
        <f t="shared" si="4"/>
        <v>Morbihan</v>
      </c>
      <c r="C108" t="s">
        <v>224</v>
      </c>
      <c r="D108" t="s">
        <v>233</v>
      </c>
      <c r="E108" t="s">
        <v>234</v>
      </c>
      <c r="F108" t="s">
        <v>1003</v>
      </c>
      <c r="G108" t="s">
        <v>18</v>
      </c>
      <c r="H108" s="35">
        <v>9117</v>
      </c>
      <c r="I108" s="3">
        <v>12420</v>
      </c>
      <c r="J108" s="3">
        <v>16800</v>
      </c>
      <c r="K108" s="3">
        <f t="shared" si="5"/>
        <v>760</v>
      </c>
      <c r="L108" s="3">
        <f t="shared" si="5"/>
        <v>1035</v>
      </c>
      <c r="M108" s="3">
        <f t="shared" si="5"/>
        <v>1400</v>
      </c>
      <c r="N108" t="str">
        <f t="shared" si="6"/>
        <v>BRETAGNE|56 - Morbihan|Ploërmel Communauté</v>
      </c>
      <c r="O108" t="str">
        <f t="shared" si="7"/>
        <v>Province</v>
      </c>
    </row>
    <row r="109" spans="1:15" x14ac:dyDescent="0.25">
      <c r="A109" t="s">
        <v>235</v>
      </c>
      <c r="B109" t="str">
        <f t="shared" si="4"/>
        <v>Cher</v>
      </c>
      <c r="C109" t="s">
        <v>236</v>
      </c>
      <c r="D109" t="s">
        <v>237</v>
      </c>
      <c r="E109" t="s">
        <v>238</v>
      </c>
      <c r="F109" t="s">
        <v>1003</v>
      </c>
      <c r="G109" t="s">
        <v>18</v>
      </c>
      <c r="H109" s="35">
        <v>8637</v>
      </c>
      <c r="I109" s="3">
        <v>12576</v>
      </c>
      <c r="J109" s="3">
        <v>18000</v>
      </c>
      <c r="K109" s="3">
        <f t="shared" si="5"/>
        <v>720</v>
      </c>
      <c r="L109" s="3">
        <f t="shared" si="5"/>
        <v>1048</v>
      </c>
      <c r="M109" s="3">
        <f t="shared" si="5"/>
        <v>1500</v>
      </c>
      <c r="N109" t="str">
        <f t="shared" si="6"/>
        <v>CENTRE-VAL DE LOIRE|18 - Cher|CA Bourges Plus</v>
      </c>
      <c r="O109" t="str">
        <f t="shared" si="7"/>
        <v>Province</v>
      </c>
    </row>
    <row r="110" spans="1:15" x14ac:dyDescent="0.25">
      <c r="A110" t="s">
        <v>235</v>
      </c>
      <c r="B110" t="str">
        <f t="shared" si="4"/>
        <v>Cher</v>
      </c>
      <c r="C110" t="s">
        <v>236</v>
      </c>
      <c r="D110" t="s">
        <v>239</v>
      </c>
      <c r="E110" t="s">
        <v>240</v>
      </c>
      <c r="F110" t="s">
        <v>1003</v>
      </c>
      <c r="G110" t="s">
        <v>18</v>
      </c>
      <c r="H110" s="35">
        <v>9057</v>
      </c>
      <c r="I110" s="3">
        <v>12804</v>
      </c>
      <c r="J110" s="3">
        <v>17298</v>
      </c>
      <c r="K110" s="3">
        <f t="shared" si="5"/>
        <v>755</v>
      </c>
      <c r="L110" s="3">
        <f t="shared" si="5"/>
        <v>1067</v>
      </c>
      <c r="M110" s="3">
        <f t="shared" si="5"/>
        <v>1442</v>
      </c>
      <c r="N110" t="str">
        <f t="shared" si="6"/>
        <v>CENTRE-VAL DE LOIRE|18 - Cher|CC Coeur de France</v>
      </c>
      <c r="O110" t="str">
        <f t="shared" si="7"/>
        <v>Province</v>
      </c>
    </row>
    <row r="111" spans="1:15" x14ac:dyDescent="0.25">
      <c r="A111" t="s">
        <v>235</v>
      </c>
      <c r="B111" t="str">
        <f t="shared" si="4"/>
        <v>Cher</v>
      </c>
      <c r="C111" t="s">
        <v>236</v>
      </c>
      <c r="D111" t="s">
        <v>241</v>
      </c>
      <c r="E111" t="s">
        <v>242</v>
      </c>
      <c r="F111" t="s">
        <v>1003</v>
      </c>
      <c r="G111" t="s">
        <v>18</v>
      </c>
      <c r="H111" s="35">
        <v>7623</v>
      </c>
      <c r="I111" s="3">
        <v>12012</v>
      </c>
      <c r="J111" s="3">
        <v>16584</v>
      </c>
      <c r="K111" s="3">
        <f t="shared" si="5"/>
        <v>635</v>
      </c>
      <c r="L111" s="3">
        <f t="shared" si="5"/>
        <v>1001</v>
      </c>
      <c r="M111" s="3">
        <f t="shared" si="5"/>
        <v>1382</v>
      </c>
      <c r="N111" t="str">
        <f t="shared" si="6"/>
        <v>CENTRE-VAL DE LOIRE|18 - Cher|CC Vierzon-Sologne-Berry</v>
      </c>
      <c r="O111" t="str">
        <f t="shared" si="7"/>
        <v>Province</v>
      </c>
    </row>
    <row r="112" spans="1:15" x14ac:dyDescent="0.25">
      <c r="A112" t="s">
        <v>235</v>
      </c>
      <c r="B112" t="str">
        <f t="shared" si="4"/>
        <v>Eure-et-Loir</v>
      </c>
      <c r="C112" t="s">
        <v>243</v>
      </c>
      <c r="D112" t="s">
        <v>244</v>
      </c>
      <c r="E112" t="s">
        <v>245</v>
      </c>
      <c r="F112" t="s">
        <v>1003</v>
      </c>
      <c r="G112" t="s">
        <v>18</v>
      </c>
      <c r="H112" s="35">
        <v>9688</v>
      </c>
      <c r="I112" s="3">
        <v>13800</v>
      </c>
      <c r="J112" s="3">
        <v>18816</v>
      </c>
      <c r="K112" s="3">
        <f t="shared" si="5"/>
        <v>807</v>
      </c>
      <c r="L112" s="3">
        <f t="shared" si="5"/>
        <v>1150</v>
      </c>
      <c r="M112" s="3">
        <f t="shared" si="5"/>
        <v>1568</v>
      </c>
      <c r="N112" t="str">
        <f t="shared" si="6"/>
        <v>CENTRE-VAL DE LOIRE|28 - Eure-et-Loir|CA Agglo du Pays de Dreux</v>
      </c>
      <c r="O112" t="str">
        <f t="shared" si="7"/>
        <v>Province</v>
      </c>
    </row>
    <row r="113" spans="1:15" x14ac:dyDescent="0.25">
      <c r="A113" t="s">
        <v>235</v>
      </c>
      <c r="B113" t="str">
        <f t="shared" si="4"/>
        <v>Eure-et-Loir</v>
      </c>
      <c r="C113" t="s">
        <v>243</v>
      </c>
      <c r="D113" t="s">
        <v>246</v>
      </c>
      <c r="E113" t="s">
        <v>247</v>
      </c>
      <c r="F113" t="s">
        <v>1003</v>
      </c>
      <c r="G113" t="s">
        <v>18</v>
      </c>
      <c r="H113" s="35">
        <v>11052</v>
      </c>
      <c r="I113" s="3">
        <v>15600</v>
      </c>
      <c r="J113" s="3">
        <v>20604</v>
      </c>
      <c r="K113" s="3">
        <f t="shared" si="5"/>
        <v>921</v>
      </c>
      <c r="L113" s="3">
        <f t="shared" si="5"/>
        <v>1300</v>
      </c>
      <c r="M113" s="3">
        <f t="shared" si="5"/>
        <v>1717</v>
      </c>
      <c r="N113" t="str">
        <f t="shared" si="6"/>
        <v>CENTRE-VAL DE LOIRE|28 - Eure-et-Loir|CA Chartres Métropole</v>
      </c>
      <c r="O113" t="str">
        <f t="shared" si="7"/>
        <v>Province</v>
      </c>
    </row>
    <row r="114" spans="1:15" x14ac:dyDescent="0.25">
      <c r="A114" t="s">
        <v>235</v>
      </c>
      <c r="B114" t="str">
        <f t="shared" si="4"/>
        <v>Eure-et-Loir</v>
      </c>
      <c r="C114" t="s">
        <v>243</v>
      </c>
      <c r="D114" t="s">
        <v>248</v>
      </c>
      <c r="E114" t="s">
        <v>249</v>
      </c>
      <c r="F114" t="s">
        <v>1003</v>
      </c>
      <c r="G114" t="s">
        <v>18</v>
      </c>
      <c r="H114" s="35">
        <v>8533</v>
      </c>
      <c r="I114" s="3">
        <v>12396</v>
      </c>
      <c r="J114" s="3">
        <v>17200</v>
      </c>
      <c r="K114" s="3">
        <f t="shared" si="5"/>
        <v>711</v>
      </c>
      <c r="L114" s="3">
        <f t="shared" si="5"/>
        <v>1033</v>
      </c>
      <c r="M114" s="3">
        <f t="shared" si="5"/>
        <v>1433</v>
      </c>
      <c r="N114" t="str">
        <f t="shared" si="6"/>
        <v>CENTRE-VAL DE LOIRE|28 - Eure-et-Loir|CC du Grand Châteaudun</v>
      </c>
      <c r="O114" t="str">
        <f t="shared" si="7"/>
        <v>Province</v>
      </c>
    </row>
    <row r="115" spans="1:15" x14ac:dyDescent="0.25">
      <c r="A115" t="s">
        <v>235</v>
      </c>
      <c r="B115" t="str">
        <f t="shared" si="4"/>
        <v>Eure-et-Loir</v>
      </c>
      <c r="C115" t="s">
        <v>243</v>
      </c>
      <c r="D115" t="s">
        <v>250</v>
      </c>
      <c r="E115" t="s">
        <v>251</v>
      </c>
      <c r="F115" t="s">
        <v>1003</v>
      </c>
      <c r="G115" t="s">
        <v>18</v>
      </c>
      <c r="H115" s="35">
        <v>8603</v>
      </c>
      <c r="I115" s="3">
        <v>12888</v>
      </c>
      <c r="J115" s="3">
        <v>18443</v>
      </c>
      <c r="K115" s="3">
        <f t="shared" si="5"/>
        <v>717</v>
      </c>
      <c r="L115" s="3">
        <f t="shared" si="5"/>
        <v>1074</v>
      </c>
      <c r="M115" s="3">
        <f t="shared" si="5"/>
        <v>1537</v>
      </c>
      <c r="N115" t="str">
        <f t="shared" si="6"/>
        <v>CENTRE-VAL DE LOIRE|28 - Eure-et-Loir|CC du Perche</v>
      </c>
      <c r="O115" t="str">
        <f t="shared" si="7"/>
        <v>Province</v>
      </c>
    </row>
    <row r="116" spans="1:15" x14ac:dyDescent="0.25">
      <c r="A116" t="s">
        <v>235</v>
      </c>
      <c r="B116" t="str">
        <f t="shared" si="4"/>
        <v>Indre</v>
      </c>
      <c r="C116" t="s">
        <v>252</v>
      </c>
      <c r="D116" t="s">
        <v>253</v>
      </c>
      <c r="E116" t="s">
        <v>254</v>
      </c>
      <c r="F116" t="s">
        <v>1003</v>
      </c>
      <c r="G116" t="s">
        <v>18</v>
      </c>
      <c r="H116" s="35">
        <v>8520</v>
      </c>
      <c r="I116" s="3">
        <v>12468</v>
      </c>
      <c r="J116" s="3">
        <v>17976</v>
      </c>
      <c r="K116" s="3">
        <f t="shared" si="5"/>
        <v>710</v>
      </c>
      <c r="L116" s="3">
        <f t="shared" si="5"/>
        <v>1039</v>
      </c>
      <c r="M116" s="3">
        <f t="shared" si="5"/>
        <v>1498</v>
      </c>
      <c r="N116" t="str">
        <f t="shared" si="6"/>
        <v>CENTRE-VAL DE LOIRE|36 - Indre|CA Châteauroux Métropole</v>
      </c>
      <c r="O116" t="str">
        <f t="shared" si="7"/>
        <v>Province</v>
      </c>
    </row>
    <row r="117" spans="1:15" x14ac:dyDescent="0.25">
      <c r="A117" t="s">
        <v>235</v>
      </c>
      <c r="B117" t="str">
        <f t="shared" si="4"/>
        <v>Indre-et-Loire</v>
      </c>
      <c r="C117" t="s">
        <v>255</v>
      </c>
      <c r="D117" t="s">
        <v>256</v>
      </c>
      <c r="E117" t="s">
        <v>257</v>
      </c>
      <c r="F117" t="s">
        <v>1003</v>
      </c>
      <c r="G117" t="s">
        <v>18</v>
      </c>
      <c r="H117" s="35">
        <v>11118</v>
      </c>
      <c r="I117" s="3">
        <v>15288</v>
      </c>
      <c r="J117" s="3">
        <v>19276</v>
      </c>
      <c r="K117" s="3">
        <f t="shared" si="5"/>
        <v>927</v>
      </c>
      <c r="L117" s="3">
        <f t="shared" si="5"/>
        <v>1274</v>
      </c>
      <c r="M117" s="3">
        <f t="shared" si="5"/>
        <v>1606</v>
      </c>
      <c r="N117" t="str">
        <f t="shared" si="6"/>
        <v>CENTRE-VAL DE LOIRE|37 - Indre-et-Loire|CC du Val d'Amboise</v>
      </c>
      <c r="O117" t="str">
        <f t="shared" si="7"/>
        <v>Province</v>
      </c>
    </row>
    <row r="118" spans="1:15" x14ac:dyDescent="0.25">
      <c r="A118" t="s">
        <v>235</v>
      </c>
      <c r="B118" t="str">
        <f t="shared" si="4"/>
        <v>Indre-et-Loire</v>
      </c>
      <c r="C118" t="s">
        <v>255</v>
      </c>
      <c r="D118" t="s">
        <v>258</v>
      </c>
      <c r="E118" t="s">
        <v>259</v>
      </c>
      <c r="F118" t="s">
        <v>1003</v>
      </c>
      <c r="G118" t="s">
        <v>18</v>
      </c>
      <c r="H118" s="35">
        <v>11880</v>
      </c>
      <c r="I118" s="3">
        <v>15960</v>
      </c>
      <c r="J118" s="3">
        <v>20550</v>
      </c>
      <c r="K118" s="3">
        <f t="shared" si="5"/>
        <v>990</v>
      </c>
      <c r="L118" s="3">
        <f t="shared" si="5"/>
        <v>1330</v>
      </c>
      <c r="M118" s="3">
        <f t="shared" si="5"/>
        <v>1713</v>
      </c>
      <c r="N118" t="str">
        <f t="shared" si="6"/>
        <v>CENTRE-VAL DE LOIRE|37 - Indre-et-Loire|CC Touraine-Est Vallées</v>
      </c>
      <c r="O118" t="str">
        <f t="shared" si="7"/>
        <v>Province</v>
      </c>
    </row>
    <row r="119" spans="1:15" x14ac:dyDescent="0.25">
      <c r="A119" t="s">
        <v>235</v>
      </c>
      <c r="B119" t="str">
        <f t="shared" si="4"/>
        <v>Indre-et-Loire</v>
      </c>
      <c r="C119" t="s">
        <v>255</v>
      </c>
      <c r="D119" t="s">
        <v>260</v>
      </c>
      <c r="E119" t="s">
        <v>261</v>
      </c>
      <c r="F119" t="s">
        <v>1003</v>
      </c>
      <c r="G119" t="s">
        <v>18</v>
      </c>
      <c r="H119" s="35">
        <v>10152</v>
      </c>
      <c r="I119" s="3">
        <v>14148</v>
      </c>
      <c r="J119" s="3">
        <v>19587</v>
      </c>
      <c r="K119" s="3">
        <f t="shared" si="5"/>
        <v>846</v>
      </c>
      <c r="L119" s="3">
        <f t="shared" si="5"/>
        <v>1179</v>
      </c>
      <c r="M119" s="3">
        <f t="shared" si="5"/>
        <v>1632</v>
      </c>
      <c r="N119" t="str">
        <f t="shared" si="6"/>
        <v>CENTRE-VAL DE LOIRE|37 - Indre-et-Loire|Tours Métropole Val de Loire</v>
      </c>
      <c r="O119" t="str">
        <f t="shared" si="7"/>
        <v>Province</v>
      </c>
    </row>
    <row r="120" spans="1:15" x14ac:dyDescent="0.25">
      <c r="A120" t="s">
        <v>235</v>
      </c>
      <c r="B120" t="str">
        <f t="shared" si="4"/>
        <v>Loir-et-Cher</v>
      </c>
      <c r="C120" t="s">
        <v>262</v>
      </c>
      <c r="D120" t="s">
        <v>263</v>
      </c>
      <c r="E120" t="s">
        <v>264</v>
      </c>
      <c r="F120" t="s">
        <v>1003</v>
      </c>
      <c r="G120" t="s">
        <v>18</v>
      </c>
      <c r="H120" s="35">
        <v>9300</v>
      </c>
      <c r="I120" s="3">
        <v>13273</v>
      </c>
      <c r="J120" s="3">
        <v>18440</v>
      </c>
      <c r="K120" s="3">
        <f t="shared" si="5"/>
        <v>775</v>
      </c>
      <c r="L120" s="3">
        <f t="shared" si="5"/>
        <v>1106</v>
      </c>
      <c r="M120" s="3">
        <f t="shared" si="5"/>
        <v>1537</v>
      </c>
      <c r="N120" t="str">
        <f t="shared" si="6"/>
        <v>CENTRE-VAL DE LOIRE|41 - Loir-et-Cher|CA de Blois ''Agglopolys''</v>
      </c>
      <c r="O120" t="str">
        <f t="shared" si="7"/>
        <v>Province</v>
      </c>
    </row>
    <row r="121" spans="1:15" x14ac:dyDescent="0.25">
      <c r="A121" t="s">
        <v>235</v>
      </c>
      <c r="B121" t="str">
        <f t="shared" si="4"/>
        <v>Loir-et-Cher</v>
      </c>
      <c r="C121" t="s">
        <v>262</v>
      </c>
      <c r="D121" t="s">
        <v>265</v>
      </c>
      <c r="E121" t="s">
        <v>266</v>
      </c>
      <c r="F121" t="s">
        <v>1003</v>
      </c>
      <c r="G121" t="s">
        <v>18</v>
      </c>
      <c r="H121" s="35">
        <v>9107</v>
      </c>
      <c r="I121" s="3">
        <v>12728</v>
      </c>
      <c r="J121" s="3">
        <v>18018</v>
      </c>
      <c r="K121" s="3">
        <f t="shared" si="5"/>
        <v>759</v>
      </c>
      <c r="L121" s="3">
        <f t="shared" si="5"/>
        <v>1061</v>
      </c>
      <c r="M121" s="3">
        <f t="shared" si="5"/>
        <v>1502</v>
      </c>
      <c r="N121" t="str">
        <f t="shared" si="6"/>
        <v>CENTRE-VAL DE LOIRE|41 - Loir-et-Cher|CA Territoires Vendômois</v>
      </c>
      <c r="O121" t="str">
        <f t="shared" si="7"/>
        <v>Province</v>
      </c>
    </row>
    <row r="122" spans="1:15" x14ac:dyDescent="0.25">
      <c r="A122" t="s">
        <v>235</v>
      </c>
      <c r="B122" t="str">
        <f t="shared" si="4"/>
        <v>Loir-et-Cher</v>
      </c>
      <c r="C122" t="s">
        <v>262</v>
      </c>
      <c r="D122" t="s">
        <v>267</v>
      </c>
      <c r="E122" t="s">
        <v>268</v>
      </c>
      <c r="F122" t="s">
        <v>1003</v>
      </c>
      <c r="G122" t="s">
        <v>18</v>
      </c>
      <c r="H122" s="35">
        <v>8807</v>
      </c>
      <c r="I122" s="3">
        <v>12396</v>
      </c>
      <c r="J122" s="3">
        <v>17386</v>
      </c>
      <c r="K122" s="3">
        <f t="shared" si="5"/>
        <v>734</v>
      </c>
      <c r="L122" s="3">
        <f t="shared" si="5"/>
        <v>1033</v>
      </c>
      <c r="M122" s="3">
        <f t="shared" si="5"/>
        <v>1449</v>
      </c>
      <c r="N122" t="str">
        <f t="shared" si="6"/>
        <v>CENTRE-VAL DE LOIRE|41 - Loir-et-Cher|CC du Romorantinais et du Monestois</v>
      </c>
      <c r="O122" t="str">
        <f t="shared" si="7"/>
        <v>Province</v>
      </c>
    </row>
    <row r="123" spans="1:15" x14ac:dyDescent="0.25">
      <c r="A123" t="s">
        <v>235</v>
      </c>
      <c r="B123" t="str">
        <f t="shared" si="4"/>
        <v>Loiret</v>
      </c>
      <c r="C123" t="s">
        <v>269</v>
      </c>
      <c r="D123" t="s">
        <v>270</v>
      </c>
      <c r="E123" t="s">
        <v>271</v>
      </c>
      <c r="F123" t="s">
        <v>1003</v>
      </c>
      <c r="G123" t="s">
        <v>18</v>
      </c>
      <c r="H123" s="35">
        <v>8769</v>
      </c>
      <c r="I123" s="3">
        <v>12748</v>
      </c>
      <c r="J123" s="3">
        <v>18000</v>
      </c>
      <c r="K123" s="3">
        <f t="shared" si="5"/>
        <v>731</v>
      </c>
      <c r="L123" s="3">
        <f t="shared" si="5"/>
        <v>1062</v>
      </c>
      <c r="M123" s="3">
        <f t="shared" si="5"/>
        <v>1500</v>
      </c>
      <c r="N123" t="str">
        <f t="shared" si="6"/>
        <v>CENTRE-VAL DE LOIRE|45 - Loiret|CA Montargoise et Rives du Loing (AME)</v>
      </c>
      <c r="O123" t="str">
        <f t="shared" si="7"/>
        <v>Province</v>
      </c>
    </row>
    <row r="124" spans="1:15" x14ac:dyDescent="0.25">
      <c r="A124" t="s">
        <v>235</v>
      </c>
      <c r="B124" t="str">
        <f t="shared" si="4"/>
        <v>Loiret</v>
      </c>
      <c r="C124" t="s">
        <v>269</v>
      </c>
      <c r="D124" t="s">
        <v>272</v>
      </c>
      <c r="E124" t="s">
        <v>273</v>
      </c>
      <c r="F124" t="s">
        <v>1003</v>
      </c>
      <c r="G124" t="s">
        <v>18</v>
      </c>
      <c r="H124" s="35">
        <v>9869</v>
      </c>
      <c r="I124" s="3">
        <v>13222</v>
      </c>
      <c r="J124" s="3">
        <v>18638</v>
      </c>
      <c r="K124" s="3">
        <f t="shared" si="5"/>
        <v>822</v>
      </c>
      <c r="L124" s="3">
        <f t="shared" si="5"/>
        <v>1102</v>
      </c>
      <c r="M124" s="3">
        <f t="shared" si="5"/>
        <v>1553</v>
      </c>
      <c r="N124" t="str">
        <f t="shared" si="6"/>
        <v>CENTRE-VAL DE LOIRE|45 - Loiret|CC du Pithiverais</v>
      </c>
      <c r="O124" t="str">
        <f t="shared" si="7"/>
        <v>Province</v>
      </c>
    </row>
    <row r="125" spans="1:15" x14ac:dyDescent="0.25">
      <c r="A125" t="s">
        <v>235</v>
      </c>
      <c r="B125" t="str">
        <f t="shared" si="4"/>
        <v>Loiret</v>
      </c>
      <c r="C125" t="s">
        <v>269</v>
      </c>
      <c r="D125" t="s">
        <v>274</v>
      </c>
      <c r="E125" t="s">
        <v>275</v>
      </c>
      <c r="F125" t="s">
        <v>1003</v>
      </c>
      <c r="G125" t="s">
        <v>18</v>
      </c>
      <c r="H125" s="35">
        <v>9643</v>
      </c>
      <c r="I125" s="3">
        <v>13992</v>
      </c>
      <c r="J125" s="3">
        <v>19200</v>
      </c>
      <c r="K125" s="3">
        <f t="shared" si="5"/>
        <v>804</v>
      </c>
      <c r="L125" s="3">
        <f t="shared" si="5"/>
        <v>1166</v>
      </c>
      <c r="M125" s="3">
        <f t="shared" si="5"/>
        <v>1600</v>
      </c>
      <c r="N125" t="str">
        <f t="shared" si="6"/>
        <v>CENTRE-VAL DE LOIRE|45 - Loiret|CC du Val de Sully</v>
      </c>
      <c r="O125" t="str">
        <f t="shared" si="7"/>
        <v>Province</v>
      </c>
    </row>
    <row r="126" spans="1:15" x14ac:dyDescent="0.25">
      <c r="A126" t="s">
        <v>235</v>
      </c>
      <c r="B126" t="str">
        <f t="shared" si="4"/>
        <v>Loiret</v>
      </c>
      <c r="C126" t="s">
        <v>269</v>
      </c>
      <c r="D126" t="s">
        <v>276</v>
      </c>
      <c r="E126" t="s">
        <v>277</v>
      </c>
      <c r="F126" t="s">
        <v>1003</v>
      </c>
      <c r="G126" t="s">
        <v>18</v>
      </c>
      <c r="H126" s="35">
        <v>8320</v>
      </c>
      <c r="I126" s="3">
        <v>12837</v>
      </c>
      <c r="J126" s="3">
        <v>17292</v>
      </c>
      <c r="K126" s="3">
        <f t="shared" si="5"/>
        <v>693</v>
      </c>
      <c r="L126" s="3">
        <f t="shared" si="5"/>
        <v>1070</v>
      </c>
      <c r="M126" s="3">
        <f t="shared" si="5"/>
        <v>1441</v>
      </c>
      <c r="N126" t="str">
        <f t="shared" si="6"/>
        <v>CENTRE-VAL DE LOIRE|45 - Loiret|CC Giennoises</v>
      </c>
      <c r="O126" t="str">
        <f t="shared" si="7"/>
        <v>Province</v>
      </c>
    </row>
    <row r="127" spans="1:15" x14ac:dyDescent="0.25">
      <c r="A127" t="s">
        <v>235</v>
      </c>
      <c r="B127" t="str">
        <f t="shared" si="4"/>
        <v>Loiret</v>
      </c>
      <c r="C127" t="s">
        <v>269</v>
      </c>
      <c r="D127" t="s">
        <v>278</v>
      </c>
      <c r="E127" t="s">
        <v>279</v>
      </c>
      <c r="F127" t="s">
        <v>1003</v>
      </c>
      <c r="G127" t="s">
        <v>18</v>
      </c>
      <c r="H127" s="35">
        <v>10289</v>
      </c>
      <c r="I127" s="3">
        <v>14668</v>
      </c>
      <c r="J127" s="3">
        <v>19699</v>
      </c>
      <c r="K127" s="3">
        <f t="shared" si="5"/>
        <v>857</v>
      </c>
      <c r="L127" s="3">
        <f t="shared" si="5"/>
        <v>1222</v>
      </c>
      <c r="M127" s="3">
        <f t="shared" si="5"/>
        <v>1642</v>
      </c>
      <c r="N127" t="str">
        <f t="shared" si="6"/>
        <v>CENTRE-VAL DE LOIRE|45 - Loiret|Orléans Métropole</v>
      </c>
      <c r="O127" t="str">
        <f t="shared" si="7"/>
        <v>Province</v>
      </c>
    </row>
    <row r="128" spans="1:15" x14ac:dyDescent="0.25">
      <c r="A128" t="s">
        <v>280</v>
      </c>
      <c r="B128" t="str">
        <f t="shared" si="4"/>
        <v>Corse-du-Sud</v>
      </c>
      <c r="C128" t="s">
        <v>281</v>
      </c>
      <c r="D128" t="s">
        <v>282</v>
      </c>
      <c r="E128" t="s">
        <v>283</v>
      </c>
      <c r="F128" t="s">
        <v>1003</v>
      </c>
      <c r="G128" t="s">
        <v>18</v>
      </c>
      <c r="H128" s="35">
        <v>10830</v>
      </c>
      <c r="I128" s="3">
        <v>14400</v>
      </c>
      <c r="J128" s="3">
        <v>19496</v>
      </c>
      <c r="K128" s="3">
        <f t="shared" si="5"/>
        <v>903</v>
      </c>
      <c r="L128" s="3">
        <f t="shared" si="5"/>
        <v>1200</v>
      </c>
      <c r="M128" s="3">
        <f t="shared" si="5"/>
        <v>1625</v>
      </c>
      <c r="N128" t="str">
        <f t="shared" si="6"/>
        <v>CORSE|2A - Corse-du-Sud|CA du Pays Ajaccien</v>
      </c>
      <c r="O128" t="str">
        <f t="shared" si="7"/>
        <v>Province</v>
      </c>
    </row>
    <row r="129" spans="1:15" x14ac:dyDescent="0.25">
      <c r="A129" t="s">
        <v>280</v>
      </c>
      <c r="B129" t="str">
        <f t="shared" si="4"/>
        <v>Corse-du-Sud</v>
      </c>
      <c r="C129" t="s">
        <v>281</v>
      </c>
      <c r="D129" t="s">
        <v>284</v>
      </c>
      <c r="E129" t="s">
        <v>285</v>
      </c>
      <c r="F129" t="s">
        <v>1003</v>
      </c>
      <c r="G129" t="s">
        <v>18</v>
      </c>
      <c r="H129" s="35">
        <v>10176</v>
      </c>
      <c r="I129" s="3">
        <v>13002</v>
      </c>
      <c r="J129" s="3">
        <v>17616</v>
      </c>
      <c r="K129" s="3">
        <f t="shared" si="5"/>
        <v>848</v>
      </c>
      <c r="L129" s="3">
        <f t="shared" si="5"/>
        <v>1084</v>
      </c>
      <c r="M129" s="3">
        <f t="shared" si="5"/>
        <v>1468</v>
      </c>
      <c r="N129" t="str">
        <f t="shared" si="6"/>
        <v>CORSE|2A - Corse-du-Sud|CC du Sud Corse</v>
      </c>
      <c r="O129" t="str">
        <f t="shared" si="7"/>
        <v>Province</v>
      </c>
    </row>
    <row r="130" spans="1:15" x14ac:dyDescent="0.25">
      <c r="A130" t="s">
        <v>280</v>
      </c>
      <c r="B130" t="str">
        <f t="shared" ref="B130:B193" si="8">MID(C130,6,LEN(C130))</f>
        <v>Haute-Corse</v>
      </c>
      <c r="C130" t="s">
        <v>286</v>
      </c>
      <c r="D130" t="s">
        <v>287</v>
      </c>
      <c r="E130" t="s">
        <v>288</v>
      </c>
      <c r="F130" t="s">
        <v>1003</v>
      </c>
      <c r="G130" t="s">
        <v>18</v>
      </c>
      <c r="H130" s="35">
        <v>10368</v>
      </c>
      <c r="I130" s="3">
        <v>12800</v>
      </c>
      <c r="J130" s="3">
        <v>17240</v>
      </c>
      <c r="K130" s="3">
        <f t="shared" ref="K130:M193" si="9">ROUND(H130/12,0)</f>
        <v>864</v>
      </c>
      <c r="L130" s="3">
        <f t="shared" si="9"/>
        <v>1067</v>
      </c>
      <c r="M130" s="3">
        <f t="shared" si="9"/>
        <v>1437</v>
      </c>
      <c r="N130" t="str">
        <f t="shared" ref="N130:N193" si="10">SUBSTITUTE(
   UPPER(SUBSTITUTE(TRIM(A130), CHAR(160), " ")) &amp; "|" &amp;
   SUBSTITUTE(TRIM(C130), CHAR(160), " ") &amp; "|" &amp;
   SUBSTITUTE(TRIM(D130), CHAR(160), " "),
   "–", "-"
)</f>
        <v>CORSE|2B - Haute-Corse|CA de Bastia</v>
      </c>
      <c r="O130" t="str">
        <f t="shared" ref="O130:O193" si="11">IF(A130="Hauts-de-France", "HDF",
IF(A130="Île-de-France", "IDF",
IF(OR(A130="Guadeloupe", A130="Martinique", A130="Guyane", A130="La Réunion", A130="Mayotte"), "OM", "Province")))</f>
        <v>Province</v>
      </c>
    </row>
    <row r="131" spans="1:15" x14ac:dyDescent="0.25">
      <c r="A131" t="s">
        <v>289</v>
      </c>
      <c r="B131" t="str">
        <f t="shared" si="8"/>
        <v>Ardennes</v>
      </c>
      <c r="C131" t="s">
        <v>290</v>
      </c>
      <c r="D131" t="s">
        <v>291</v>
      </c>
      <c r="E131" t="s">
        <v>292</v>
      </c>
      <c r="F131" t="s">
        <v>1003</v>
      </c>
      <c r="G131" t="s">
        <v>18</v>
      </c>
      <c r="H131" s="35">
        <v>8945</v>
      </c>
      <c r="I131" s="3">
        <v>13068</v>
      </c>
      <c r="J131" s="3">
        <v>18535</v>
      </c>
      <c r="K131" s="3">
        <f t="shared" si="9"/>
        <v>745</v>
      </c>
      <c r="L131" s="3">
        <f t="shared" si="9"/>
        <v>1089</v>
      </c>
      <c r="M131" s="3">
        <f t="shared" si="9"/>
        <v>1545</v>
      </c>
      <c r="N131" t="str">
        <f t="shared" si="10"/>
        <v>GRAND EST|08 - Ardennes|Ardenne Métropole</v>
      </c>
      <c r="O131" t="str">
        <f t="shared" si="11"/>
        <v>Province</v>
      </c>
    </row>
    <row r="132" spans="1:15" x14ac:dyDescent="0.25">
      <c r="A132" t="s">
        <v>289</v>
      </c>
      <c r="B132" t="str">
        <f t="shared" si="8"/>
        <v>Ardennes</v>
      </c>
      <c r="C132" t="s">
        <v>290</v>
      </c>
      <c r="D132" t="s">
        <v>293</v>
      </c>
      <c r="E132" t="s">
        <v>294</v>
      </c>
      <c r="F132" t="s">
        <v>1003</v>
      </c>
      <c r="G132" t="s">
        <v>18</v>
      </c>
      <c r="H132" s="35">
        <v>10255</v>
      </c>
      <c r="I132" s="3">
        <v>14454</v>
      </c>
      <c r="J132" s="3">
        <v>19920</v>
      </c>
      <c r="K132" s="3">
        <f t="shared" si="9"/>
        <v>855</v>
      </c>
      <c r="L132" s="3">
        <f t="shared" si="9"/>
        <v>1205</v>
      </c>
      <c r="M132" s="3">
        <f t="shared" si="9"/>
        <v>1660</v>
      </c>
      <c r="N132" t="str">
        <f t="shared" si="10"/>
        <v>GRAND EST|08 - Ardennes|CC du Pays Rethélois</v>
      </c>
      <c r="O132" t="str">
        <f t="shared" si="11"/>
        <v>Province</v>
      </c>
    </row>
    <row r="133" spans="1:15" x14ac:dyDescent="0.25">
      <c r="A133" t="s">
        <v>289</v>
      </c>
      <c r="B133" t="str">
        <f t="shared" si="8"/>
        <v>Aube</v>
      </c>
      <c r="C133" t="s">
        <v>295</v>
      </c>
      <c r="D133" t="s">
        <v>296</v>
      </c>
      <c r="E133" t="s">
        <v>297</v>
      </c>
      <c r="F133" t="s">
        <v>1003</v>
      </c>
      <c r="G133" t="s">
        <v>18</v>
      </c>
      <c r="H133" s="35">
        <v>8123</v>
      </c>
      <c r="I133" s="3">
        <v>12581</v>
      </c>
      <c r="J133" s="3">
        <v>18316</v>
      </c>
      <c r="K133" s="3">
        <f t="shared" si="9"/>
        <v>677</v>
      </c>
      <c r="L133" s="3">
        <f t="shared" si="9"/>
        <v>1048</v>
      </c>
      <c r="M133" s="3">
        <f t="shared" si="9"/>
        <v>1526</v>
      </c>
      <c r="N133" t="str">
        <f t="shared" si="10"/>
        <v>GRAND EST|10 - Aube|CA Troyes Champagne Métropole</v>
      </c>
      <c r="O133" t="str">
        <f t="shared" si="11"/>
        <v>Province</v>
      </c>
    </row>
    <row r="134" spans="1:15" x14ac:dyDescent="0.25">
      <c r="A134" t="s">
        <v>289</v>
      </c>
      <c r="B134" t="str">
        <f t="shared" si="8"/>
        <v>Aube</v>
      </c>
      <c r="C134" t="s">
        <v>295</v>
      </c>
      <c r="D134" t="s">
        <v>298</v>
      </c>
      <c r="E134" t="s">
        <v>299</v>
      </c>
      <c r="F134" t="s">
        <v>1003</v>
      </c>
      <c r="G134" t="s">
        <v>18</v>
      </c>
      <c r="H134" s="35">
        <v>8890</v>
      </c>
      <c r="I134" s="3">
        <v>12900</v>
      </c>
      <c r="J134" s="3">
        <v>17618</v>
      </c>
      <c r="K134" s="3">
        <f t="shared" si="9"/>
        <v>741</v>
      </c>
      <c r="L134" s="3">
        <f t="shared" si="9"/>
        <v>1075</v>
      </c>
      <c r="M134" s="3">
        <f t="shared" si="9"/>
        <v>1468</v>
      </c>
      <c r="N134" t="str">
        <f t="shared" si="10"/>
        <v>GRAND EST|10 - Aube|CC des Portes de Romilly sur Seine</v>
      </c>
      <c r="O134" t="str">
        <f t="shared" si="11"/>
        <v>Province</v>
      </c>
    </row>
    <row r="135" spans="1:15" x14ac:dyDescent="0.25">
      <c r="A135" t="s">
        <v>289</v>
      </c>
      <c r="B135" t="str">
        <f t="shared" si="8"/>
        <v>Marne</v>
      </c>
      <c r="C135" t="s">
        <v>300</v>
      </c>
      <c r="D135" t="s">
        <v>301</v>
      </c>
      <c r="E135" t="s">
        <v>302</v>
      </c>
      <c r="F135" t="s">
        <v>1003</v>
      </c>
      <c r="G135" t="s">
        <v>18</v>
      </c>
      <c r="H135" s="35">
        <v>10109</v>
      </c>
      <c r="I135" s="3">
        <v>14848</v>
      </c>
      <c r="J135" s="3">
        <v>20400</v>
      </c>
      <c r="K135" s="3">
        <f t="shared" si="9"/>
        <v>842</v>
      </c>
      <c r="L135" s="3">
        <f t="shared" si="9"/>
        <v>1237</v>
      </c>
      <c r="M135" s="3">
        <f t="shared" si="9"/>
        <v>1700</v>
      </c>
      <c r="N135" t="str">
        <f t="shared" si="10"/>
        <v>GRAND EST|51 - Marne|CA de Châlons-en-Champagne</v>
      </c>
      <c r="O135" t="str">
        <f t="shared" si="11"/>
        <v>Province</v>
      </c>
    </row>
    <row r="136" spans="1:15" x14ac:dyDescent="0.25">
      <c r="A136" t="s">
        <v>289</v>
      </c>
      <c r="B136" t="str">
        <f t="shared" si="8"/>
        <v>Marne</v>
      </c>
      <c r="C136" t="s">
        <v>300</v>
      </c>
      <c r="D136" t="s">
        <v>303</v>
      </c>
      <c r="E136" t="s">
        <v>304</v>
      </c>
      <c r="F136" t="s">
        <v>1003</v>
      </c>
      <c r="G136" t="s">
        <v>18</v>
      </c>
      <c r="H136" s="35">
        <v>10272</v>
      </c>
      <c r="I136" s="3">
        <v>13920</v>
      </c>
      <c r="J136" s="3">
        <v>19224</v>
      </c>
      <c r="K136" s="3">
        <f t="shared" si="9"/>
        <v>856</v>
      </c>
      <c r="L136" s="3">
        <f t="shared" si="9"/>
        <v>1160</v>
      </c>
      <c r="M136" s="3">
        <f t="shared" si="9"/>
        <v>1602</v>
      </c>
      <c r="N136" t="str">
        <f t="shared" si="10"/>
        <v>GRAND EST|51 - Marne|CA du Grand Saint-Dizier Der et Vallées</v>
      </c>
      <c r="O136" t="str">
        <f t="shared" si="11"/>
        <v>Province</v>
      </c>
    </row>
    <row r="137" spans="1:15" x14ac:dyDescent="0.25">
      <c r="A137" t="s">
        <v>289</v>
      </c>
      <c r="B137" t="str">
        <f t="shared" si="8"/>
        <v>Marne</v>
      </c>
      <c r="C137" t="s">
        <v>300</v>
      </c>
      <c r="D137" t="s">
        <v>305</v>
      </c>
      <c r="E137" t="s">
        <v>306</v>
      </c>
      <c r="F137" t="s">
        <v>1003</v>
      </c>
      <c r="G137" t="s">
        <v>18</v>
      </c>
      <c r="H137" s="35">
        <v>10296</v>
      </c>
      <c r="I137" s="3">
        <v>14400</v>
      </c>
      <c r="J137" s="3">
        <v>19396</v>
      </c>
      <c r="K137" s="3">
        <f t="shared" si="9"/>
        <v>858</v>
      </c>
      <c r="L137" s="3">
        <f t="shared" si="9"/>
        <v>1200</v>
      </c>
      <c r="M137" s="3">
        <f t="shared" si="9"/>
        <v>1616</v>
      </c>
      <c r="N137" t="str">
        <f t="shared" si="10"/>
        <v>GRAND EST|51 - Marne|CA Epernay, Coteaux et Plaine de Champagne</v>
      </c>
      <c r="O137" t="str">
        <f t="shared" si="11"/>
        <v>Province</v>
      </c>
    </row>
    <row r="138" spans="1:15" x14ac:dyDescent="0.25">
      <c r="A138" t="s">
        <v>289</v>
      </c>
      <c r="B138" t="str">
        <f t="shared" si="8"/>
        <v>Marne</v>
      </c>
      <c r="C138" t="s">
        <v>300</v>
      </c>
      <c r="D138" t="s">
        <v>307</v>
      </c>
      <c r="E138" t="s">
        <v>308</v>
      </c>
      <c r="F138" t="s">
        <v>1003</v>
      </c>
      <c r="G138" t="s">
        <v>18</v>
      </c>
      <c r="H138" s="35">
        <v>10165</v>
      </c>
      <c r="I138" s="3">
        <v>14400</v>
      </c>
      <c r="J138" s="3">
        <v>20412</v>
      </c>
      <c r="K138" s="3">
        <f t="shared" si="9"/>
        <v>847</v>
      </c>
      <c r="L138" s="3">
        <f t="shared" si="9"/>
        <v>1200</v>
      </c>
      <c r="M138" s="3">
        <f t="shared" si="9"/>
        <v>1701</v>
      </c>
      <c r="N138" t="str">
        <f t="shared" si="10"/>
        <v>GRAND EST|51 - Marne|CC de Vitry, Champagne et Der</v>
      </c>
      <c r="O138" t="str">
        <f t="shared" si="11"/>
        <v>Province</v>
      </c>
    </row>
    <row r="139" spans="1:15" x14ac:dyDescent="0.25">
      <c r="A139" t="s">
        <v>289</v>
      </c>
      <c r="B139" t="str">
        <f t="shared" si="8"/>
        <v>Marne</v>
      </c>
      <c r="C139" t="s">
        <v>300</v>
      </c>
      <c r="D139" t="s">
        <v>309</v>
      </c>
      <c r="E139" t="s">
        <v>310</v>
      </c>
      <c r="F139" t="s">
        <v>1003</v>
      </c>
      <c r="G139" t="s">
        <v>18</v>
      </c>
      <c r="H139" s="35">
        <v>10154</v>
      </c>
      <c r="I139" s="3">
        <v>15112</v>
      </c>
      <c r="J139" s="3">
        <v>20839</v>
      </c>
      <c r="K139" s="3">
        <f t="shared" si="9"/>
        <v>846</v>
      </c>
      <c r="L139" s="3">
        <f t="shared" si="9"/>
        <v>1259</v>
      </c>
      <c r="M139" s="3">
        <f t="shared" si="9"/>
        <v>1737</v>
      </c>
      <c r="N139" t="str">
        <f t="shared" si="10"/>
        <v>GRAND EST|51 - Marne|CU du Grand Reims</v>
      </c>
      <c r="O139" t="str">
        <f t="shared" si="11"/>
        <v>Province</v>
      </c>
    </row>
    <row r="140" spans="1:15" x14ac:dyDescent="0.25">
      <c r="A140" t="s">
        <v>289</v>
      </c>
      <c r="B140" t="str">
        <f t="shared" si="8"/>
        <v>Haute-Marne</v>
      </c>
      <c r="C140" t="s">
        <v>311</v>
      </c>
      <c r="D140" t="s">
        <v>312</v>
      </c>
      <c r="E140" t="s">
        <v>313</v>
      </c>
      <c r="F140" t="s">
        <v>1003</v>
      </c>
      <c r="G140" t="s">
        <v>18</v>
      </c>
      <c r="H140" s="35">
        <v>10087</v>
      </c>
      <c r="I140" s="3">
        <v>14316</v>
      </c>
      <c r="J140" s="3">
        <v>19200</v>
      </c>
      <c r="K140" s="3">
        <f t="shared" si="9"/>
        <v>841</v>
      </c>
      <c r="L140" s="3">
        <f t="shared" si="9"/>
        <v>1193</v>
      </c>
      <c r="M140" s="3">
        <f t="shared" si="9"/>
        <v>1600</v>
      </c>
      <c r="N140" t="str">
        <f t="shared" si="10"/>
        <v>GRAND EST|52 - Haute-Marne|CA de Chaumont</v>
      </c>
      <c r="O140" t="str">
        <f t="shared" si="11"/>
        <v>Province</v>
      </c>
    </row>
    <row r="141" spans="1:15" x14ac:dyDescent="0.25">
      <c r="A141" t="s">
        <v>289</v>
      </c>
      <c r="B141" t="str">
        <f t="shared" si="8"/>
        <v>Haute-Marne</v>
      </c>
      <c r="C141" t="s">
        <v>311</v>
      </c>
      <c r="D141" t="s">
        <v>303</v>
      </c>
      <c r="E141" t="s">
        <v>304</v>
      </c>
      <c r="F141" t="s">
        <v>1003</v>
      </c>
      <c r="G141" t="s">
        <v>18</v>
      </c>
      <c r="H141" s="35">
        <v>10272</v>
      </c>
      <c r="I141" s="3">
        <v>13920</v>
      </c>
      <c r="J141" s="3">
        <v>19224</v>
      </c>
      <c r="K141" s="3">
        <f t="shared" si="9"/>
        <v>856</v>
      </c>
      <c r="L141" s="3">
        <f t="shared" si="9"/>
        <v>1160</v>
      </c>
      <c r="M141" s="3">
        <f t="shared" si="9"/>
        <v>1602</v>
      </c>
      <c r="N141" t="str">
        <f t="shared" si="10"/>
        <v>GRAND EST|52 - Haute-Marne|CA du Grand Saint-Dizier Der et Vallées</v>
      </c>
      <c r="O141" t="str">
        <f t="shared" si="11"/>
        <v>Province</v>
      </c>
    </row>
    <row r="142" spans="1:15" x14ac:dyDescent="0.25">
      <c r="A142" t="s">
        <v>289</v>
      </c>
      <c r="B142" t="str">
        <f t="shared" si="8"/>
        <v>Haute-Marne</v>
      </c>
      <c r="C142" t="s">
        <v>311</v>
      </c>
      <c r="D142" t="s">
        <v>314</v>
      </c>
      <c r="E142" t="s">
        <v>315</v>
      </c>
      <c r="F142" t="s">
        <v>1003</v>
      </c>
      <c r="G142" t="s">
        <v>18</v>
      </c>
      <c r="H142" s="35">
        <v>11319</v>
      </c>
      <c r="I142" s="3">
        <v>14400</v>
      </c>
      <c r="J142" s="3">
        <v>19181</v>
      </c>
      <c r="K142" s="3">
        <f t="shared" si="9"/>
        <v>943</v>
      </c>
      <c r="L142" s="3">
        <f t="shared" si="9"/>
        <v>1200</v>
      </c>
      <c r="M142" s="3">
        <f t="shared" si="9"/>
        <v>1598</v>
      </c>
      <c r="N142" t="str">
        <f t="shared" si="10"/>
        <v>GRAND EST|52 - Haute-Marne|CC du Grand Langres</v>
      </c>
      <c r="O142" t="str">
        <f t="shared" si="11"/>
        <v>Province</v>
      </c>
    </row>
    <row r="143" spans="1:15" x14ac:dyDescent="0.25">
      <c r="A143" t="s">
        <v>289</v>
      </c>
      <c r="B143" t="str">
        <f t="shared" si="8"/>
        <v>Meurthe-et-Moselle</v>
      </c>
      <c r="C143" t="s">
        <v>316</v>
      </c>
      <c r="D143" t="s">
        <v>1005</v>
      </c>
      <c r="E143" t="s">
        <v>327</v>
      </c>
      <c r="F143" t="s">
        <v>1003</v>
      </c>
      <c r="G143" t="s">
        <v>18</v>
      </c>
      <c r="H143" s="35">
        <v>9584</v>
      </c>
      <c r="I143" s="3">
        <v>14354</v>
      </c>
      <c r="J143" s="3">
        <v>20394</v>
      </c>
      <c r="K143" s="3">
        <f t="shared" si="9"/>
        <v>799</v>
      </c>
      <c r="L143" s="3">
        <f t="shared" si="9"/>
        <v>1196</v>
      </c>
      <c r="M143" s="3">
        <f t="shared" si="9"/>
        <v>1700</v>
      </c>
      <c r="N143" t="str">
        <f t="shared" si="10"/>
        <v>GRAND EST|54 - Meurthe-et-Moselle|Agglomération du Grand Longwy</v>
      </c>
      <c r="O143" t="str">
        <f t="shared" si="11"/>
        <v>Province</v>
      </c>
    </row>
    <row r="144" spans="1:15" x14ac:dyDescent="0.25">
      <c r="A144" t="s">
        <v>289</v>
      </c>
      <c r="B144" t="str">
        <f t="shared" si="8"/>
        <v>Meurthe-et-Moselle</v>
      </c>
      <c r="C144" t="s">
        <v>316</v>
      </c>
      <c r="D144" t="s">
        <v>317</v>
      </c>
      <c r="E144" t="s">
        <v>318</v>
      </c>
      <c r="F144" t="s">
        <v>1003</v>
      </c>
      <c r="G144" t="s">
        <v>18</v>
      </c>
      <c r="H144" s="35">
        <v>8464</v>
      </c>
      <c r="I144" s="3">
        <v>12396</v>
      </c>
      <c r="J144" s="3">
        <v>16944</v>
      </c>
      <c r="K144" s="3">
        <f t="shared" si="9"/>
        <v>705</v>
      </c>
      <c r="L144" s="3">
        <f t="shared" si="9"/>
        <v>1033</v>
      </c>
      <c r="M144" s="3">
        <f t="shared" si="9"/>
        <v>1412</v>
      </c>
      <c r="N144" t="str">
        <f t="shared" si="10"/>
        <v>GRAND EST|54 - Meurthe-et-Moselle|CA de Saint-Dié-des-Vosges</v>
      </c>
      <c r="O144" t="str">
        <f t="shared" si="11"/>
        <v>Province</v>
      </c>
    </row>
    <row r="145" spans="1:15" x14ac:dyDescent="0.25">
      <c r="A145" t="s">
        <v>289</v>
      </c>
      <c r="B145" t="str">
        <f t="shared" si="8"/>
        <v>Meurthe-et-Moselle</v>
      </c>
      <c r="C145" t="s">
        <v>316</v>
      </c>
      <c r="D145" t="s">
        <v>319</v>
      </c>
      <c r="E145" t="s">
        <v>320</v>
      </c>
      <c r="F145" t="s">
        <v>1003</v>
      </c>
      <c r="G145" t="s">
        <v>18</v>
      </c>
      <c r="H145" s="35">
        <v>10834</v>
      </c>
      <c r="I145" s="3">
        <v>14400</v>
      </c>
      <c r="J145" s="3">
        <v>19203</v>
      </c>
      <c r="K145" s="3">
        <f t="shared" si="9"/>
        <v>903</v>
      </c>
      <c r="L145" s="3">
        <f t="shared" si="9"/>
        <v>1200</v>
      </c>
      <c r="M145" s="3">
        <f t="shared" si="9"/>
        <v>1600</v>
      </c>
      <c r="N145" t="str">
        <f t="shared" si="10"/>
        <v>GRAND EST|54 - Meurthe-et-Moselle|CC du Bassin de Pompey</v>
      </c>
      <c r="O145" t="str">
        <f t="shared" si="11"/>
        <v>Province</v>
      </c>
    </row>
    <row r="146" spans="1:15" x14ac:dyDescent="0.25">
      <c r="A146" t="s">
        <v>289</v>
      </c>
      <c r="B146" t="str">
        <f t="shared" si="8"/>
        <v>Meurthe-et-Moselle</v>
      </c>
      <c r="C146" t="s">
        <v>316</v>
      </c>
      <c r="D146" t="s">
        <v>321</v>
      </c>
      <c r="E146" t="s">
        <v>322</v>
      </c>
      <c r="F146" t="s">
        <v>1003</v>
      </c>
      <c r="G146" t="s">
        <v>18</v>
      </c>
      <c r="H146" s="35">
        <v>10190</v>
      </c>
      <c r="I146" s="3">
        <v>14400</v>
      </c>
      <c r="J146" s="3">
        <v>19592</v>
      </c>
      <c r="K146" s="3">
        <f t="shared" si="9"/>
        <v>849</v>
      </c>
      <c r="L146" s="3">
        <f t="shared" si="9"/>
        <v>1200</v>
      </c>
      <c r="M146" s="3">
        <f t="shared" si="9"/>
        <v>1633</v>
      </c>
      <c r="N146" t="str">
        <f t="shared" si="10"/>
        <v>GRAND EST|54 - Meurthe-et-Moselle|CC du Bassin de Pont-à-Mousson</v>
      </c>
      <c r="O146" t="str">
        <f t="shared" si="11"/>
        <v>Province</v>
      </c>
    </row>
    <row r="147" spans="1:15" x14ac:dyDescent="0.25">
      <c r="A147" t="s">
        <v>289</v>
      </c>
      <c r="B147" t="str">
        <f t="shared" si="8"/>
        <v>Meurthe-et-Moselle</v>
      </c>
      <c r="C147" t="s">
        <v>316</v>
      </c>
      <c r="D147" t="s">
        <v>323</v>
      </c>
      <c r="E147" t="s">
        <v>324</v>
      </c>
      <c r="F147" t="s">
        <v>1003</v>
      </c>
      <c r="G147" t="s">
        <v>18</v>
      </c>
      <c r="H147" s="35">
        <v>7596</v>
      </c>
      <c r="I147" s="3">
        <v>12017</v>
      </c>
      <c r="J147" s="3">
        <v>16667</v>
      </c>
      <c r="K147" s="3">
        <f t="shared" si="9"/>
        <v>633</v>
      </c>
      <c r="L147" s="3">
        <f t="shared" si="9"/>
        <v>1001</v>
      </c>
      <c r="M147" s="3">
        <f t="shared" si="9"/>
        <v>1389</v>
      </c>
      <c r="N147" t="str">
        <f t="shared" si="10"/>
        <v>GRAND EST|54 - Meurthe-et-Moselle|CC du Territoire de Lunéville à Baccarat</v>
      </c>
      <c r="O147" t="str">
        <f t="shared" si="11"/>
        <v>Province</v>
      </c>
    </row>
    <row r="148" spans="1:15" x14ac:dyDescent="0.25">
      <c r="A148" t="s">
        <v>289</v>
      </c>
      <c r="B148" t="str">
        <f t="shared" si="8"/>
        <v>Meurthe-et-Moselle</v>
      </c>
      <c r="C148" t="s">
        <v>316</v>
      </c>
      <c r="D148" t="s">
        <v>325</v>
      </c>
      <c r="E148" t="s">
        <v>326</v>
      </c>
      <c r="F148" t="s">
        <v>1003</v>
      </c>
      <c r="G148" t="s">
        <v>18</v>
      </c>
      <c r="H148" s="35">
        <v>9677</v>
      </c>
      <c r="I148" s="3">
        <v>13186</v>
      </c>
      <c r="J148" s="3">
        <v>17799</v>
      </c>
      <c r="K148" s="3">
        <f t="shared" si="9"/>
        <v>806</v>
      </c>
      <c r="L148" s="3">
        <f t="shared" si="9"/>
        <v>1099</v>
      </c>
      <c r="M148" s="3">
        <f t="shared" si="9"/>
        <v>1483</v>
      </c>
      <c r="N148" t="str">
        <f t="shared" si="10"/>
        <v>GRAND EST|54 - Meurthe-et-Moselle|CC Terres Touloises</v>
      </c>
      <c r="O148" t="str">
        <f t="shared" si="11"/>
        <v>Province</v>
      </c>
    </row>
    <row r="149" spans="1:15" x14ac:dyDescent="0.25">
      <c r="A149" t="s">
        <v>289</v>
      </c>
      <c r="B149" t="str">
        <f t="shared" si="8"/>
        <v>Meurthe-et-Moselle</v>
      </c>
      <c r="C149" t="s">
        <v>316</v>
      </c>
      <c r="D149" t="s">
        <v>328</v>
      </c>
      <c r="E149" t="s">
        <v>329</v>
      </c>
      <c r="F149" t="s">
        <v>1003</v>
      </c>
      <c r="G149" t="s">
        <v>18</v>
      </c>
      <c r="H149" s="35">
        <v>8771</v>
      </c>
      <c r="I149" s="3">
        <v>13272</v>
      </c>
      <c r="J149" s="3">
        <v>18782</v>
      </c>
      <c r="K149" s="3">
        <f t="shared" si="9"/>
        <v>731</v>
      </c>
      <c r="L149" s="3">
        <f t="shared" si="9"/>
        <v>1106</v>
      </c>
      <c r="M149" s="3">
        <f t="shared" si="9"/>
        <v>1565</v>
      </c>
      <c r="N149" t="str">
        <f t="shared" si="10"/>
        <v>GRAND EST|54 - Meurthe-et-Moselle|Métropole du Grand Nancy</v>
      </c>
      <c r="O149" t="str">
        <f t="shared" si="11"/>
        <v>Province</v>
      </c>
    </row>
    <row r="150" spans="1:15" x14ac:dyDescent="0.25">
      <c r="A150" t="s">
        <v>289</v>
      </c>
      <c r="B150" t="str">
        <f t="shared" si="8"/>
        <v>Meuse</v>
      </c>
      <c r="C150" t="s">
        <v>330</v>
      </c>
      <c r="D150" t="s">
        <v>331</v>
      </c>
      <c r="E150" t="s">
        <v>332</v>
      </c>
      <c r="F150" t="s">
        <v>1003</v>
      </c>
      <c r="G150" t="s">
        <v>18</v>
      </c>
      <c r="H150" s="35">
        <v>8936</v>
      </c>
      <c r="I150" s="3">
        <v>12771</v>
      </c>
      <c r="J150" s="3">
        <v>17808</v>
      </c>
      <c r="K150" s="3">
        <f t="shared" si="9"/>
        <v>745</v>
      </c>
      <c r="L150" s="3">
        <f t="shared" si="9"/>
        <v>1064</v>
      </c>
      <c r="M150" s="3">
        <f t="shared" si="9"/>
        <v>1484</v>
      </c>
      <c r="N150" t="str">
        <f t="shared" si="10"/>
        <v>GRAND EST|55 - Meuse|CA de Bar-le-Duc - Sud Meuse</v>
      </c>
      <c r="O150" t="str">
        <f t="shared" si="11"/>
        <v>Province</v>
      </c>
    </row>
    <row r="151" spans="1:15" x14ac:dyDescent="0.25">
      <c r="A151" t="s">
        <v>289</v>
      </c>
      <c r="B151" t="str">
        <f t="shared" si="8"/>
        <v>Meuse</v>
      </c>
      <c r="C151" t="s">
        <v>330</v>
      </c>
      <c r="D151" t="s">
        <v>333</v>
      </c>
      <c r="E151" t="s">
        <v>334</v>
      </c>
      <c r="F151" t="s">
        <v>1003</v>
      </c>
      <c r="G151" t="s">
        <v>18</v>
      </c>
      <c r="H151" s="35">
        <v>8081</v>
      </c>
      <c r="I151" s="3">
        <v>12688</v>
      </c>
      <c r="J151" s="3">
        <v>17169</v>
      </c>
      <c r="K151" s="3">
        <f t="shared" si="9"/>
        <v>673</v>
      </c>
      <c r="L151" s="3">
        <f t="shared" si="9"/>
        <v>1057</v>
      </c>
      <c r="M151" s="3">
        <f t="shared" si="9"/>
        <v>1431</v>
      </c>
      <c r="N151" t="str">
        <f t="shared" si="10"/>
        <v>GRAND EST|55 - Meuse|CA du Grand Verdun</v>
      </c>
      <c r="O151" t="str">
        <f t="shared" si="11"/>
        <v>Province</v>
      </c>
    </row>
    <row r="152" spans="1:15" x14ac:dyDescent="0.25">
      <c r="A152" t="s">
        <v>289</v>
      </c>
      <c r="B152" t="str">
        <f t="shared" si="8"/>
        <v>Moselle</v>
      </c>
      <c r="C152" t="s">
        <v>335</v>
      </c>
      <c r="D152" t="s">
        <v>336</v>
      </c>
      <c r="E152" t="s">
        <v>337</v>
      </c>
      <c r="F152" t="s">
        <v>1003</v>
      </c>
      <c r="G152" t="s">
        <v>18</v>
      </c>
      <c r="H152" s="35">
        <v>7457</v>
      </c>
      <c r="I152" s="3">
        <v>11695</v>
      </c>
      <c r="J152" s="3">
        <v>15534</v>
      </c>
      <c r="K152" s="3">
        <f t="shared" si="9"/>
        <v>621</v>
      </c>
      <c r="L152" s="3">
        <f t="shared" si="9"/>
        <v>975</v>
      </c>
      <c r="M152" s="3">
        <f t="shared" si="9"/>
        <v>1295</v>
      </c>
      <c r="N152" t="str">
        <f t="shared" si="10"/>
        <v>GRAND EST|57 - Moselle|CA de Forbach Porte de France</v>
      </c>
      <c r="O152" t="str">
        <f t="shared" si="11"/>
        <v>Province</v>
      </c>
    </row>
    <row r="153" spans="1:15" x14ac:dyDescent="0.25">
      <c r="A153" t="s">
        <v>289</v>
      </c>
      <c r="B153" t="str">
        <f t="shared" si="8"/>
        <v>Moselle</v>
      </c>
      <c r="C153" t="s">
        <v>335</v>
      </c>
      <c r="D153" t="s">
        <v>338</v>
      </c>
      <c r="E153" t="s">
        <v>339</v>
      </c>
      <c r="F153" t="s">
        <v>1003</v>
      </c>
      <c r="G153" t="s">
        <v>18</v>
      </c>
      <c r="H153" s="35">
        <v>8400</v>
      </c>
      <c r="I153" s="3">
        <v>12396</v>
      </c>
      <c r="J153" s="3">
        <v>17451</v>
      </c>
      <c r="K153" s="3">
        <f t="shared" si="9"/>
        <v>700</v>
      </c>
      <c r="L153" s="3">
        <f t="shared" si="9"/>
        <v>1033</v>
      </c>
      <c r="M153" s="3">
        <f t="shared" si="9"/>
        <v>1454</v>
      </c>
      <c r="N153" t="str">
        <f t="shared" si="10"/>
        <v>GRAND EST|57 - Moselle|CA Saint-Avold Synergie</v>
      </c>
      <c r="O153" t="str">
        <f t="shared" si="11"/>
        <v>Province</v>
      </c>
    </row>
    <row r="154" spans="1:15" x14ac:dyDescent="0.25">
      <c r="A154" t="s">
        <v>289</v>
      </c>
      <c r="B154" t="str">
        <f t="shared" si="8"/>
        <v>Moselle</v>
      </c>
      <c r="C154" t="s">
        <v>335</v>
      </c>
      <c r="D154" t="s">
        <v>340</v>
      </c>
      <c r="E154" t="s">
        <v>341</v>
      </c>
      <c r="F154" t="s">
        <v>1003</v>
      </c>
      <c r="G154" t="s">
        <v>18</v>
      </c>
      <c r="H154" s="35">
        <v>7710</v>
      </c>
      <c r="I154" s="3">
        <v>11974</v>
      </c>
      <c r="J154" s="3">
        <v>14982</v>
      </c>
      <c r="K154" s="3">
        <f t="shared" si="9"/>
        <v>643</v>
      </c>
      <c r="L154" s="3">
        <f t="shared" si="9"/>
        <v>998</v>
      </c>
      <c r="M154" s="3">
        <f t="shared" si="9"/>
        <v>1249</v>
      </c>
      <c r="N154" t="str">
        <f t="shared" si="10"/>
        <v>GRAND EST|57 - Moselle|CA Sarreguemines Confluences</v>
      </c>
      <c r="O154" t="str">
        <f t="shared" si="11"/>
        <v>Province</v>
      </c>
    </row>
    <row r="155" spans="1:15" x14ac:dyDescent="0.25">
      <c r="A155" t="s">
        <v>289</v>
      </c>
      <c r="B155" t="str">
        <f t="shared" si="8"/>
        <v>Moselle</v>
      </c>
      <c r="C155" t="s">
        <v>335</v>
      </c>
      <c r="D155" t="s">
        <v>342</v>
      </c>
      <c r="E155" t="s">
        <v>343</v>
      </c>
      <c r="F155" t="s">
        <v>1003</v>
      </c>
      <c r="G155" t="s">
        <v>18</v>
      </c>
      <c r="H155" s="35">
        <v>9215</v>
      </c>
      <c r="I155" s="3">
        <v>12408</v>
      </c>
      <c r="J155" s="3">
        <v>17016</v>
      </c>
      <c r="K155" s="3">
        <f t="shared" si="9"/>
        <v>768</v>
      </c>
      <c r="L155" s="3">
        <f t="shared" si="9"/>
        <v>1034</v>
      </c>
      <c r="M155" s="3">
        <f t="shared" si="9"/>
        <v>1418</v>
      </c>
      <c r="N155" t="str">
        <f t="shared" si="10"/>
        <v>GRAND EST|57 - Moselle|CC de Freyming-Merlebach</v>
      </c>
      <c r="O155" t="str">
        <f t="shared" si="11"/>
        <v>Province</v>
      </c>
    </row>
    <row r="156" spans="1:15" x14ac:dyDescent="0.25">
      <c r="A156" t="s">
        <v>289</v>
      </c>
      <c r="B156" t="str">
        <f t="shared" si="8"/>
        <v>Moselle</v>
      </c>
      <c r="C156" t="s">
        <v>335</v>
      </c>
      <c r="D156" t="s">
        <v>344</v>
      </c>
      <c r="E156" t="s">
        <v>345</v>
      </c>
      <c r="F156" t="s">
        <v>1003</v>
      </c>
      <c r="G156" t="s">
        <v>18</v>
      </c>
      <c r="H156" s="35">
        <v>11125</v>
      </c>
      <c r="I156" s="3">
        <v>15244</v>
      </c>
      <c r="J156" s="3">
        <v>21097</v>
      </c>
      <c r="K156" s="3">
        <f t="shared" si="9"/>
        <v>927</v>
      </c>
      <c r="L156" s="3">
        <f t="shared" si="9"/>
        <v>1270</v>
      </c>
      <c r="M156" s="3">
        <f t="shared" si="9"/>
        <v>1758</v>
      </c>
      <c r="N156" t="str">
        <f t="shared" si="10"/>
        <v>GRAND EST|57 - Moselle|CC de l'Arc Mosellan</v>
      </c>
      <c r="O156" t="str">
        <f t="shared" si="11"/>
        <v>Province</v>
      </c>
    </row>
    <row r="157" spans="1:15" x14ac:dyDescent="0.25">
      <c r="A157" t="s">
        <v>289</v>
      </c>
      <c r="B157" t="str">
        <f t="shared" si="8"/>
        <v>Moselle</v>
      </c>
      <c r="C157" t="s">
        <v>335</v>
      </c>
      <c r="D157" t="s">
        <v>346</v>
      </c>
      <c r="E157" t="s">
        <v>347</v>
      </c>
      <c r="F157" t="s">
        <v>1003</v>
      </c>
      <c r="G157" t="s">
        <v>18</v>
      </c>
      <c r="H157" s="35">
        <v>11156</v>
      </c>
      <c r="I157" s="3">
        <v>15038</v>
      </c>
      <c r="J157" s="3">
        <v>20601</v>
      </c>
      <c r="K157" s="3">
        <f t="shared" si="9"/>
        <v>930</v>
      </c>
      <c r="L157" s="3">
        <f t="shared" si="9"/>
        <v>1253</v>
      </c>
      <c r="M157" s="3">
        <f t="shared" si="9"/>
        <v>1717</v>
      </c>
      <c r="N157" t="str">
        <f t="shared" si="10"/>
        <v>GRAND EST|57 - Moselle|CC du Pays Orne Moselle</v>
      </c>
      <c r="O157" t="str">
        <f t="shared" si="11"/>
        <v>Province</v>
      </c>
    </row>
    <row r="158" spans="1:15" x14ac:dyDescent="0.25">
      <c r="A158" t="s">
        <v>289</v>
      </c>
      <c r="B158" t="str">
        <f t="shared" si="8"/>
        <v>Moselle</v>
      </c>
      <c r="C158" t="s">
        <v>335</v>
      </c>
      <c r="D158" t="s">
        <v>348</v>
      </c>
      <c r="E158" t="s">
        <v>349</v>
      </c>
      <c r="F158" t="s">
        <v>1003</v>
      </c>
      <c r="G158" t="s">
        <v>18</v>
      </c>
      <c r="H158" s="35">
        <v>8133</v>
      </c>
      <c r="I158" s="3">
        <v>12444</v>
      </c>
      <c r="J158" s="3">
        <v>17620</v>
      </c>
      <c r="K158" s="3">
        <f t="shared" si="9"/>
        <v>678</v>
      </c>
      <c r="L158" s="3">
        <f t="shared" si="9"/>
        <v>1037</v>
      </c>
      <c r="M158" s="3">
        <f t="shared" si="9"/>
        <v>1468</v>
      </c>
      <c r="N158" t="str">
        <f t="shared" si="10"/>
        <v>GRAND EST|57 - Moselle|CC du Warndt</v>
      </c>
      <c r="O158" t="str">
        <f t="shared" si="11"/>
        <v>Province</v>
      </c>
    </row>
    <row r="159" spans="1:15" x14ac:dyDescent="0.25">
      <c r="A159" t="s">
        <v>289</v>
      </c>
      <c r="B159" t="str">
        <f t="shared" si="8"/>
        <v>Moselle</v>
      </c>
      <c r="C159" t="s">
        <v>335</v>
      </c>
      <c r="D159" t="s">
        <v>350</v>
      </c>
      <c r="E159" t="s">
        <v>351</v>
      </c>
      <c r="F159" t="s">
        <v>1003</v>
      </c>
      <c r="G159" t="s">
        <v>18</v>
      </c>
      <c r="H159" s="35">
        <v>11592</v>
      </c>
      <c r="I159" s="3">
        <v>16384</v>
      </c>
      <c r="J159" s="3">
        <v>21098</v>
      </c>
      <c r="K159" s="3">
        <f t="shared" si="9"/>
        <v>966</v>
      </c>
      <c r="L159" s="3">
        <f t="shared" si="9"/>
        <v>1365</v>
      </c>
      <c r="M159" s="3">
        <f t="shared" si="9"/>
        <v>1758</v>
      </c>
      <c r="N159" t="str">
        <f t="shared" si="10"/>
        <v>GRAND EST|57 - Moselle|CC Rives de Moselle</v>
      </c>
      <c r="O159" t="str">
        <f t="shared" si="11"/>
        <v>Province</v>
      </c>
    </row>
    <row r="160" spans="1:15" x14ac:dyDescent="0.25">
      <c r="A160" t="s">
        <v>289</v>
      </c>
      <c r="B160" t="str">
        <f t="shared" si="8"/>
        <v>Moselle</v>
      </c>
      <c r="C160" t="s">
        <v>335</v>
      </c>
      <c r="D160" t="s">
        <v>352</v>
      </c>
      <c r="E160" t="s">
        <v>353</v>
      </c>
      <c r="F160" t="s">
        <v>1003</v>
      </c>
      <c r="G160" t="s">
        <v>18</v>
      </c>
      <c r="H160" s="35">
        <v>8247</v>
      </c>
      <c r="I160" s="3">
        <v>12192</v>
      </c>
      <c r="J160" s="3">
        <v>14964</v>
      </c>
      <c r="K160" s="3">
        <f t="shared" si="9"/>
        <v>687</v>
      </c>
      <c r="L160" s="3">
        <f t="shared" si="9"/>
        <v>1016</v>
      </c>
      <c r="M160" s="3">
        <f t="shared" si="9"/>
        <v>1247</v>
      </c>
      <c r="N160" t="str">
        <f t="shared" si="10"/>
        <v>GRAND EST|57 - Moselle|CC Sarrebourg Moselle Sud</v>
      </c>
      <c r="O160" t="str">
        <f t="shared" si="11"/>
        <v>Province</v>
      </c>
    </row>
    <row r="161" spans="1:15" x14ac:dyDescent="0.25">
      <c r="A161" t="s">
        <v>289</v>
      </c>
      <c r="B161" t="str">
        <f t="shared" si="8"/>
        <v>Moselle</v>
      </c>
      <c r="C161" t="s">
        <v>335</v>
      </c>
      <c r="D161" t="s">
        <v>354</v>
      </c>
      <c r="E161" t="s">
        <v>355</v>
      </c>
      <c r="F161" t="s">
        <v>1003</v>
      </c>
      <c r="G161" t="s">
        <v>18</v>
      </c>
      <c r="H161" s="35">
        <v>9632</v>
      </c>
      <c r="I161" s="3">
        <v>14400</v>
      </c>
      <c r="J161" s="3">
        <v>20064</v>
      </c>
      <c r="K161" s="3">
        <f t="shared" si="9"/>
        <v>803</v>
      </c>
      <c r="L161" s="3">
        <f t="shared" si="9"/>
        <v>1200</v>
      </c>
      <c r="M161" s="3">
        <f t="shared" si="9"/>
        <v>1672</v>
      </c>
      <c r="N161" t="str">
        <f t="shared" si="10"/>
        <v>GRAND EST|57 - Moselle|Metz Métropole</v>
      </c>
      <c r="O161" t="str">
        <f t="shared" si="11"/>
        <v>Province</v>
      </c>
    </row>
    <row r="162" spans="1:15" x14ac:dyDescent="0.25">
      <c r="A162" t="s">
        <v>289</v>
      </c>
      <c r="B162" t="str">
        <f t="shared" si="8"/>
        <v>Moselle</v>
      </c>
      <c r="C162" t="s">
        <v>335</v>
      </c>
      <c r="D162" t="s">
        <v>1006</v>
      </c>
      <c r="E162" t="s">
        <v>1007</v>
      </c>
      <c r="F162" t="s">
        <v>1003</v>
      </c>
      <c r="G162" t="s">
        <v>18</v>
      </c>
      <c r="H162" s="35">
        <v>10620</v>
      </c>
      <c r="I162" s="3">
        <v>15231</v>
      </c>
      <c r="J162" s="3">
        <v>20655</v>
      </c>
      <c r="K162" s="3">
        <f t="shared" si="9"/>
        <v>885</v>
      </c>
      <c r="L162" s="3">
        <f t="shared" si="9"/>
        <v>1269</v>
      </c>
      <c r="M162" s="3">
        <f t="shared" si="9"/>
        <v>1721</v>
      </c>
      <c r="N162" t="str">
        <f t="shared" si="10"/>
        <v>GRAND EST|57 - Moselle|Thionville Fensch Agglomération</v>
      </c>
      <c r="O162" t="str">
        <f t="shared" si="11"/>
        <v>Province</v>
      </c>
    </row>
    <row r="163" spans="1:15" x14ac:dyDescent="0.25">
      <c r="A163" t="s">
        <v>289</v>
      </c>
      <c r="B163" t="str">
        <f t="shared" si="8"/>
        <v>Bas-Rhin</v>
      </c>
      <c r="C163" t="s">
        <v>356</v>
      </c>
      <c r="D163" t="s">
        <v>357</v>
      </c>
      <c r="E163" t="s">
        <v>358</v>
      </c>
      <c r="F163" t="s">
        <v>1003</v>
      </c>
      <c r="G163" t="s">
        <v>18</v>
      </c>
      <c r="H163" s="35">
        <v>10140</v>
      </c>
      <c r="I163" s="3">
        <v>14157</v>
      </c>
      <c r="J163" s="3">
        <v>19443</v>
      </c>
      <c r="K163" s="3">
        <f t="shared" si="9"/>
        <v>845</v>
      </c>
      <c r="L163" s="3">
        <f t="shared" si="9"/>
        <v>1180</v>
      </c>
      <c r="M163" s="3">
        <f t="shared" si="9"/>
        <v>1620</v>
      </c>
      <c r="N163" t="str">
        <f t="shared" si="10"/>
        <v>GRAND EST|67 - Bas-Rhin|CA de Haguenau</v>
      </c>
      <c r="O163" t="str">
        <f t="shared" si="11"/>
        <v>Province</v>
      </c>
    </row>
    <row r="164" spans="1:15" x14ac:dyDescent="0.25">
      <c r="A164" t="s">
        <v>289</v>
      </c>
      <c r="B164" t="str">
        <f t="shared" si="8"/>
        <v>Bas-Rhin</v>
      </c>
      <c r="C164" t="s">
        <v>356</v>
      </c>
      <c r="D164" t="s">
        <v>340</v>
      </c>
      <c r="E164" t="s">
        <v>341</v>
      </c>
      <c r="F164" t="s">
        <v>1003</v>
      </c>
      <c r="G164" t="s">
        <v>18</v>
      </c>
      <c r="H164" s="35">
        <v>7710</v>
      </c>
      <c r="I164" s="3">
        <v>11974</v>
      </c>
      <c r="J164" s="3">
        <v>14982</v>
      </c>
      <c r="K164" s="3">
        <f t="shared" si="9"/>
        <v>643</v>
      </c>
      <c r="L164" s="3">
        <f t="shared" si="9"/>
        <v>998</v>
      </c>
      <c r="M164" s="3">
        <f t="shared" si="9"/>
        <v>1249</v>
      </c>
      <c r="N164" t="str">
        <f t="shared" si="10"/>
        <v>GRAND EST|67 - Bas-Rhin|CA Sarreguemines Confluences</v>
      </c>
      <c r="O164" t="str">
        <f t="shared" si="11"/>
        <v>Province</v>
      </c>
    </row>
    <row r="165" spans="1:15" x14ac:dyDescent="0.25">
      <c r="A165" t="s">
        <v>289</v>
      </c>
      <c r="B165" t="str">
        <f t="shared" si="8"/>
        <v>Bas-Rhin</v>
      </c>
      <c r="C165" t="s">
        <v>356</v>
      </c>
      <c r="D165" t="s">
        <v>359</v>
      </c>
      <c r="E165" t="s">
        <v>360</v>
      </c>
      <c r="F165" t="s">
        <v>1003</v>
      </c>
      <c r="G165" t="s">
        <v>18</v>
      </c>
      <c r="H165" s="35">
        <v>9674</v>
      </c>
      <c r="I165" s="3">
        <v>13293</v>
      </c>
      <c r="J165" s="3">
        <v>18438</v>
      </c>
      <c r="K165" s="3">
        <f t="shared" si="9"/>
        <v>806</v>
      </c>
      <c r="L165" s="3">
        <f t="shared" si="9"/>
        <v>1108</v>
      </c>
      <c r="M165" s="3">
        <f t="shared" si="9"/>
        <v>1537</v>
      </c>
      <c r="N165" t="str">
        <f t="shared" si="10"/>
        <v>GRAND EST|67 - Bas-Rhin|CC de Sélestat</v>
      </c>
      <c r="O165" t="str">
        <f t="shared" si="11"/>
        <v>Province</v>
      </c>
    </row>
    <row r="166" spans="1:15" x14ac:dyDescent="0.25">
      <c r="A166" t="s">
        <v>289</v>
      </c>
      <c r="B166" t="str">
        <f t="shared" si="8"/>
        <v>Bas-Rhin</v>
      </c>
      <c r="C166" t="s">
        <v>356</v>
      </c>
      <c r="D166" t="s">
        <v>361</v>
      </c>
      <c r="E166" t="s">
        <v>362</v>
      </c>
      <c r="F166" t="s">
        <v>1003</v>
      </c>
      <c r="G166" t="s">
        <v>18</v>
      </c>
      <c r="H166" s="35">
        <v>10398</v>
      </c>
      <c r="I166" s="3">
        <v>14500</v>
      </c>
      <c r="J166" s="3">
        <v>19207</v>
      </c>
      <c r="K166" s="3">
        <f t="shared" si="9"/>
        <v>867</v>
      </c>
      <c r="L166" s="3">
        <f t="shared" si="9"/>
        <v>1208</v>
      </c>
      <c r="M166" s="3">
        <f t="shared" si="9"/>
        <v>1601</v>
      </c>
      <c r="N166" t="str">
        <f t="shared" si="10"/>
        <v>GRAND EST|67 - Bas-Rhin|CC du Canton d'Erstein</v>
      </c>
      <c r="O166" t="str">
        <f t="shared" si="11"/>
        <v>Province</v>
      </c>
    </row>
    <row r="167" spans="1:15" x14ac:dyDescent="0.25">
      <c r="A167" t="s">
        <v>289</v>
      </c>
      <c r="B167" t="str">
        <f t="shared" si="8"/>
        <v>Bas-Rhin</v>
      </c>
      <c r="C167" t="s">
        <v>356</v>
      </c>
      <c r="D167" t="s">
        <v>363</v>
      </c>
      <c r="E167" t="s">
        <v>364</v>
      </c>
      <c r="F167" t="s">
        <v>1003</v>
      </c>
      <c r="G167" t="s">
        <v>18</v>
      </c>
      <c r="H167" s="35">
        <v>10065</v>
      </c>
      <c r="I167" s="3">
        <v>13760</v>
      </c>
      <c r="J167" s="3">
        <v>18136</v>
      </c>
      <c r="K167" s="3">
        <f t="shared" si="9"/>
        <v>839</v>
      </c>
      <c r="L167" s="3">
        <f t="shared" si="9"/>
        <v>1147</v>
      </c>
      <c r="M167" s="3">
        <f t="shared" si="9"/>
        <v>1511</v>
      </c>
      <c r="N167" t="str">
        <f t="shared" si="10"/>
        <v>GRAND EST|67 - Bas-Rhin|CC du Pays de Saverne</v>
      </c>
      <c r="O167" t="str">
        <f t="shared" si="11"/>
        <v>Province</v>
      </c>
    </row>
    <row r="168" spans="1:15" x14ac:dyDescent="0.25">
      <c r="A168" t="s">
        <v>289</v>
      </c>
      <c r="B168" t="str">
        <f t="shared" si="8"/>
        <v>Bas-Rhin</v>
      </c>
      <c r="C168" t="s">
        <v>356</v>
      </c>
      <c r="D168" t="s">
        <v>365</v>
      </c>
      <c r="E168" t="s">
        <v>366</v>
      </c>
      <c r="F168" t="s">
        <v>1003</v>
      </c>
      <c r="G168" t="s">
        <v>18</v>
      </c>
      <c r="H168" s="35">
        <v>9600</v>
      </c>
      <c r="I168" s="3">
        <v>13897</v>
      </c>
      <c r="J168" s="3">
        <v>19428</v>
      </c>
      <c r="K168" s="3">
        <f t="shared" si="9"/>
        <v>800</v>
      </c>
      <c r="L168" s="3">
        <f t="shared" si="9"/>
        <v>1158</v>
      </c>
      <c r="M168" s="3">
        <f t="shared" si="9"/>
        <v>1619</v>
      </c>
      <c r="N168" t="str">
        <f t="shared" si="10"/>
        <v>GRAND EST|67 - Bas-Rhin|Eurométropole de Strasbourg</v>
      </c>
      <c r="O168" t="str">
        <f t="shared" si="11"/>
        <v>Province</v>
      </c>
    </row>
    <row r="169" spans="1:15" x14ac:dyDescent="0.25">
      <c r="A169" t="s">
        <v>289</v>
      </c>
      <c r="B169" t="str">
        <f t="shared" si="8"/>
        <v>Haut-Rhin</v>
      </c>
      <c r="C169" t="s">
        <v>367</v>
      </c>
      <c r="D169" t="s">
        <v>368</v>
      </c>
      <c r="E169" t="s">
        <v>369</v>
      </c>
      <c r="F169" t="s">
        <v>1003</v>
      </c>
      <c r="G169" t="s">
        <v>18</v>
      </c>
      <c r="H169" s="35">
        <v>9936</v>
      </c>
      <c r="I169" s="3">
        <v>14332</v>
      </c>
      <c r="J169" s="3">
        <v>19306</v>
      </c>
      <c r="K169" s="3">
        <f t="shared" si="9"/>
        <v>828</v>
      </c>
      <c r="L169" s="3">
        <f t="shared" si="9"/>
        <v>1194</v>
      </c>
      <c r="M169" s="3">
        <f t="shared" si="9"/>
        <v>1609</v>
      </c>
      <c r="N169" t="str">
        <f t="shared" si="10"/>
        <v>GRAND EST|68 - Haut-Rhin|CA Colmar Agglomération</v>
      </c>
      <c r="O169" t="str">
        <f t="shared" si="11"/>
        <v>Province</v>
      </c>
    </row>
    <row r="170" spans="1:15" x14ac:dyDescent="0.25">
      <c r="A170" t="s">
        <v>289</v>
      </c>
      <c r="B170" t="str">
        <f t="shared" si="8"/>
        <v>Haut-Rhin</v>
      </c>
      <c r="C170" t="s">
        <v>367</v>
      </c>
      <c r="D170" t="s">
        <v>370</v>
      </c>
      <c r="E170" t="s">
        <v>371</v>
      </c>
      <c r="F170" t="s">
        <v>1003</v>
      </c>
      <c r="G170" t="s">
        <v>18</v>
      </c>
      <c r="H170" s="35">
        <v>9143</v>
      </c>
      <c r="I170" s="3">
        <v>13138</v>
      </c>
      <c r="J170" s="3">
        <v>18515</v>
      </c>
      <c r="K170" s="3">
        <f t="shared" si="9"/>
        <v>762</v>
      </c>
      <c r="L170" s="3">
        <f t="shared" si="9"/>
        <v>1095</v>
      </c>
      <c r="M170" s="3">
        <f t="shared" si="9"/>
        <v>1543</v>
      </c>
      <c r="N170" t="str">
        <f t="shared" si="10"/>
        <v>GRAND EST|68 - Haut-Rhin|CA Mulhouse Alsace Agglomération</v>
      </c>
      <c r="O170" t="str">
        <f t="shared" si="11"/>
        <v>Province</v>
      </c>
    </row>
    <row r="171" spans="1:15" x14ac:dyDescent="0.25">
      <c r="A171" t="s">
        <v>289</v>
      </c>
      <c r="B171" t="str">
        <f t="shared" si="8"/>
        <v>Haut-Rhin</v>
      </c>
      <c r="C171" t="s">
        <v>367</v>
      </c>
      <c r="D171" t="s">
        <v>372</v>
      </c>
      <c r="E171" t="s">
        <v>373</v>
      </c>
      <c r="F171" t="s">
        <v>1003</v>
      </c>
      <c r="G171" t="s">
        <v>18</v>
      </c>
      <c r="H171" s="35">
        <v>9832</v>
      </c>
      <c r="I171" s="3">
        <v>14127</v>
      </c>
      <c r="J171" s="3">
        <v>20400</v>
      </c>
      <c r="K171" s="3">
        <f t="shared" si="9"/>
        <v>819</v>
      </c>
      <c r="L171" s="3">
        <f t="shared" si="9"/>
        <v>1177</v>
      </c>
      <c r="M171" s="3">
        <f t="shared" si="9"/>
        <v>1700</v>
      </c>
      <c r="N171" t="str">
        <f t="shared" si="10"/>
        <v>GRAND EST|68 - Haut-Rhin|CA Saint-Louis Agglomération</v>
      </c>
      <c r="O171" t="str">
        <f t="shared" si="11"/>
        <v>Province</v>
      </c>
    </row>
    <row r="172" spans="1:15" x14ac:dyDescent="0.25">
      <c r="A172" t="s">
        <v>289</v>
      </c>
      <c r="B172" t="str">
        <f t="shared" si="8"/>
        <v>Haut-Rhin</v>
      </c>
      <c r="C172" t="s">
        <v>367</v>
      </c>
      <c r="D172" t="s">
        <v>374</v>
      </c>
      <c r="E172" t="s">
        <v>375</v>
      </c>
      <c r="F172" t="s">
        <v>1003</v>
      </c>
      <c r="G172" t="s">
        <v>18</v>
      </c>
      <c r="H172" s="35">
        <v>10827</v>
      </c>
      <c r="I172" s="3">
        <v>14580</v>
      </c>
      <c r="J172" s="3">
        <v>19351</v>
      </c>
      <c r="K172" s="3">
        <f t="shared" si="9"/>
        <v>902</v>
      </c>
      <c r="L172" s="3">
        <f t="shared" si="9"/>
        <v>1215</v>
      </c>
      <c r="M172" s="3">
        <f t="shared" si="9"/>
        <v>1613</v>
      </c>
      <c r="N172" t="str">
        <f t="shared" si="10"/>
        <v>GRAND EST|68 - Haut-Rhin|CC de la Région de Guebwiller</v>
      </c>
      <c r="O172" t="str">
        <f t="shared" si="11"/>
        <v>Province</v>
      </c>
    </row>
    <row r="173" spans="1:15" x14ac:dyDescent="0.25">
      <c r="A173" t="s">
        <v>289</v>
      </c>
      <c r="B173" t="str">
        <f t="shared" si="8"/>
        <v>Haut-Rhin</v>
      </c>
      <c r="C173" t="s">
        <v>367</v>
      </c>
      <c r="D173" t="s">
        <v>376</v>
      </c>
      <c r="E173" t="s">
        <v>377</v>
      </c>
      <c r="F173" t="s">
        <v>1003</v>
      </c>
      <c r="G173" t="s">
        <v>18</v>
      </c>
      <c r="H173" s="35">
        <v>10799</v>
      </c>
      <c r="I173" s="3">
        <v>14400</v>
      </c>
      <c r="J173" s="3">
        <v>19158</v>
      </c>
      <c r="K173" s="3">
        <f t="shared" si="9"/>
        <v>900</v>
      </c>
      <c r="L173" s="3">
        <f t="shared" si="9"/>
        <v>1200</v>
      </c>
      <c r="M173" s="3">
        <f t="shared" si="9"/>
        <v>1597</v>
      </c>
      <c r="N173" t="str">
        <f t="shared" si="10"/>
        <v>GRAND EST|68 - Haut-Rhin|CC de Thann-Cernay</v>
      </c>
      <c r="O173" t="str">
        <f t="shared" si="11"/>
        <v>Province</v>
      </c>
    </row>
    <row r="174" spans="1:15" x14ac:dyDescent="0.25">
      <c r="A174" t="s">
        <v>289</v>
      </c>
      <c r="B174" t="str">
        <f t="shared" si="8"/>
        <v>Vosges</v>
      </c>
      <c r="C174" t="s">
        <v>378</v>
      </c>
      <c r="D174" t="s">
        <v>379</v>
      </c>
      <c r="E174" t="s">
        <v>380</v>
      </c>
      <c r="F174" t="s">
        <v>1003</v>
      </c>
      <c r="G174" t="s">
        <v>18</v>
      </c>
      <c r="H174" s="35">
        <v>8588</v>
      </c>
      <c r="I174" s="3">
        <v>12600</v>
      </c>
      <c r="J174" s="3">
        <v>18018</v>
      </c>
      <c r="K174" s="3">
        <f t="shared" si="9"/>
        <v>716</v>
      </c>
      <c r="L174" s="3">
        <f t="shared" si="9"/>
        <v>1050</v>
      </c>
      <c r="M174" s="3">
        <f t="shared" si="9"/>
        <v>1502</v>
      </c>
      <c r="N174" t="str">
        <f t="shared" si="10"/>
        <v>GRAND EST|88 - Vosges|CA d'Epinal</v>
      </c>
      <c r="O174" t="str">
        <f t="shared" si="11"/>
        <v>Province</v>
      </c>
    </row>
    <row r="175" spans="1:15" x14ac:dyDescent="0.25">
      <c r="A175" t="s">
        <v>289</v>
      </c>
      <c r="B175" t="str">
        <f t="shared" si="8"/>
        <v>Vosges</v>
      </c>
      <c r="C175" t="s">
        <v>378</v>
      </c>
      <c r="D175" t="s">
        <v>317</v>
      </c>
      <c r="E175" t="s">
        <v>318</v>
      </c>
      <c r="F175" t="s">
        <v>1003</v>
      </c>
      <c r="G175" t="s">
        <v>18</v>
      </c>
      <c r="H175" s="35">
        <v>8464</v>
      </c>
      <c r="I175" s="3">
        <v>12396</v>
      </c>
      <c r="J175" s="3">
        <v>16944</v>
      </c>
      <c r="K175" s="3">
        <f t="shared" si="9"/>
        <v>705</v>
      </c>
      <c r="L175" s="3">
        <f t="shared" si="9"/>
        <v>1033</v>
      </c>
      <c r="M175" s="3">
        <f t="shared" si="9"/>
        <v>1412</v>
      </c>
      <c r="N175" t="str">
        <f t="shared" si="10"/>
        <v>GRAND EST|88 - Vosges|CA de Saint-Dié-des-Vosges</v>
      </c>
      <c r="O175" t="str">
        <f t="shared" si="11"/>
        <v>Province</v>
      </c>
    </row>
    <row r="176" spans="1:15" x14ac:dyDescent="0.25">
      <c r="A176" t="s">
        <v>289</v>
      </c>
      <c r="B176" t="str">
        <f t="shared" si="8"/>
        <v>Vosges</v>
      </c>
      <c r="C176" t="s">
        <v>378</v>
      </c>
      <c r="D176" t="s">
        <v>381</v>
      </c>
      <c r="E176" t="s">
        <v>382</v>
      </c>
      <c r="F176" t="s">
        <v>1003</v>
      </c>
      <c r="G176" t="s">
        <v>18</v>
      </c>
      <c r="H176" s="35">
        <v>8969</v>
      </c>
      <c r="I176" s="3">
        <v>13087</v>
      </c>
      <c r="J176" s="3">
        <v>17619</v>
      </c>
      <c r="K176" s="3">
        <f t="shared" si="9"/>
        <v>747</v>
      </c>
      <c r="L176" s="3">
        <f t="shared" si="9"/>
        <v>1091</v>
      </c>
      <c r="M176" s="3">
        <f t="shared" si="9"/>
        <v>1468</v>
      </c>
      <c r="N176" t="str">
        <f t="shared" si="10"/>
        <v>GRAND EST|88 - Vosges|CC de la Porte des Vosges Méridionales</v>
      </c>
      <c r="O176" t="str">
        <f t="shared" si="11"/>
        <v>Province</v>
      </c>
    </row>
    <row r="177" spans="1:15" x14ac:dyDescent="0.25">
      <c r="A177" t="s">
        <v>383</v>
      </c>
      <c r="B177" t="str">
        <f t="shared" si="8"/>
        <v>-Guadeloupe</v>
      </c>
      <c r="C177" t="s">
        <v>384</v>
      </c>
      <c r="D177" t="s">
        <v>385</v>
      </c>
      <c r="E177" t="s">
        <v>386</v>
      </c>
      <c r="F177" t="s">
        <v>1003</v>
      </c>
      <c r="G177" t="s">
        <v>18</v>
      </c>
      <c r="H177" s="35">
        <v>8621</v>
      </c>
      <c r="I177" s="3">
        <v>13662</v>
      </c>
      <c r="J177" s="3">
        <v>20294</v>
      </c>
      <c r="K177" s="3">
        <f t="shared" si="9"/>
        <v>718</v>
      </c>
      <c r="L177" s="3">
        <f t="shared" si="9"/>
        <v>1139</v>
      </c>
      <c r="M177" s="3">
        <f t="shared" si="9"/>
        <v>1691</v>
      </c>
      <c r="N177" t="str">
        <f t="shared" si="10"/>
        <v>GUADELOUPE|97 - -Guadeloupe|CA CAP Excellence</v>
      </c>
      <c r="O177" t="str">
        <f t="shared" si="11"/>
        <v>OM</v>
      </c>
    </row>
    <row r="178" spans="1:15" x14ac:dyDescent="0.25">
      <c r="A178" t="s">
        <v>383</v>
      </c>
      <c r="B178" t="str">
        <f t="shared" si="8"/>
        <v>-Guadeloupe</v>
      </c>
      <c r="C178" t="s">
        <v>384</v>
      </c>
      <c r="D178" t="s">
        <v>387</v>
      </c>
      <c r="E178" t="s">
        <v>388</v>
      </c>
      <c r="F178" t="s">
        <v>1003</v>
      </c>
      <c r="G178" t="s">
        <v>18</v>
      </c>
      <c r="H178" s="35">
        <v>8388</v>
      </c>
      <c r="I178" s="3">
        <v>13154</v>
      </c>
      <c r="J178" s="3">
        <v>20235</v>
      </c>
      <c r="K178" s="3">
        <f t="shared" si="9"/>
        <v>699</v>
      </c>
      <c r="L178" s="3">
        <f t="shared" si="9"/>
        <v>1096</v>
      </c>
      <c r="M178" s="3">
        <f t="shared" si="9"/>
        <v>1686</v>
      </c>
      <c r="N178" t="str">
        <f t="shared" si="10"/>
        <v>GUADELOUPE|97 - -Guadeloupe|CA du Nord Basse-Terre</v>
      </c>
      <c r="O178" t="str">
        <f t="shared" si="11"/>
        <v>OM</v>
      </c>
    </row>
    <row r="179" spans="1:15" x14ac:dyDescent="0.25">
      <c r="A179" t="s">
        <v>383</v>
      </c>
      <c r="B179" t="str">
        <f t="shared" si="8"/>
        <v>-Guadeloupe</v>
      </c>
      <c r="C179" t="s">
        <v>384</v>
      </c>
      <c r="D179" t="s">
        <v>389</v>
      </c>
      <c r="E179" t="s">
        <v>390</v>
      </c>
      <c r="F179" t="s">
        <v>1003</v>
      </c>
      <c r="G179" t="s">
        <v>18</v>
      </c>
      <c r="H179" s="35">
        <v>7782</v>
      </c>
      <c r="I179" s="3">
        <v>12408</v>
      </c>
      <c r="J179" s="3">
        <v>18618</v>
      </c>
      <c r="K179" s="3">
        <f t="shared" si="9"/>
        <v>649</v>
      </c>
      <c r="L179" s="3">
        <f t="shared" si="9"/>
        <v>1034</v>
      </c>
      <c r="M179" s="3">
        <f t="shared" si="9"/>
        <v>1552</v>
      </c>
      <c r="N179" t="str">
        <f t="shared" si="10"/>
        <v>GUADELOUPE|97 - -Guadeloupe|CA du Nord Grande Terre</v>
      </c>
      <c r="O179" t="str">
        <f t="shared" si="11"/>
        <v>OM</v>
      </c>
    </row>
    <row r="180" spans="1:15" x14ac:dyDescent="0.25">
      <c r="A180" t="s">
        <v>383</v>
      </c>
      <c r="B180" t="str">
        <f t="shared" si="8"/>
        <v>-Guadeloupe</v>
      </c>
      <c r="C180" t="s">
        <v>384</v>
      </c>
      <c r="D180" t="s">
        <v>391</v>
      </c>
      <c r="E180" t="s">
        <v>392</v>
      </c>
      <c r="F180" t="s">
        <v>1003</v>
      </c>
      <c r="G180" t="s">
        <v>18</v>
      </c>
      <c r="H180" s="35">
        <v>7883</v>
      </c>
      <c r="I180" s="3">
        <v>12304</v>
      </c>
      <c r="J180" s="3">
        <v>19089</v>
      </c>
      <c r="K180" s="3">
        <f t="shared" si="9"/>
        <v>657</v>
      </c>
      <c r="L180" s="3">
        <f t="shared" si="9"/>
        <v>1025</v>
      </c>
      <c r="M180" s="3">
        <f t="shared" si="9"/>
        <v>1591</v>
      </c>
      <c r="N180" t="str">
        <f t="shared" si="10"/>
        <v>GUADELOUPE|97 - -Guadeloupe|CA Grand Sud Caraïbe</v>
      </c>
      <c r="O180" t="str">
        <f t="shared" si="11"/>
        <v>OM</v>
      </c>
    </row>
    <row r="181" spans="1:15" x14ac:dyDescent="0.25">
      <c r="A181" t="s">
        <v>383</v>
      </c>
      <c r="B181" t="str">
        <f t="shared" si="8"/>
        <v>-Guadeloupe</v>
      </c>
      <c r="C181" t="s">
        <v>384</v>
      </c>
      <c r="D181" t="s">
        <v>393</v>
      </c>
      <c r="E181" t="s">
        <v>394</v>
      </c>
      <c r="F181" t="s">
        <v>1003</v>
      </c>
      <c r="G181" t="s">
        <v>18</v>
      </c>
      <c r="H181" s="35">
        <v>7620</v>
      </c>
      <c r="I181" s="3">
        <v>12297</v>
      </c>
      <c r="J181" s="3">
        <v>18495</v>
      </c>
      <c r="K181" s="3">
        <f t="shared" si="9"/>
        <v>635</v>
      </c>
      <c r="L181" s="3">
        <f t="shared" si="9"/>
        <v>1025</v>
      </c>
      <c r="M181" s="3">
        <f t="shared" si="9"/>
        <v>1541</v>
      </c>
      <c r="N181" t="str">
        <f t="shared" si="10"/>
        <v>GUADELOUPE|97 - -Guadeloupe|CA La Riviéra du Levant</v>
      </c>
      <c r="O181" t="str">
        <f t="shared" si="11"/>
        <v>OM</v>
      </c>
    </row>
    <row r="182" spans="1:15" x14ac:dyDescent="0.25">
      <c r="A182" t="s">
        <v>395</v>
      </c>
      <c r="B182" t="str">
        <f t="shared" si="8"/>
        <v>-Guyane</v>
      </c>
      <c r="C182" t="s">
        <v>396</v>
      </c>
      <c r="D182" t="s">
        <v>397</v>
      </c>
      <c r="E182" t="s">
        <v>398</v>
      </c>
      <c r="F182" t="s">
        <v>1003</v>
      </c>
      <c r="G182" t="s">
        <v>18</v>
      </c>
      <c r="H182" s="35">
        <v>8181</v>
      </c>
      <c r="I182" s="3">
        <v>13200</v>
      </c>
      <c r="J182" s="3">
        <v>20320</v>
      </c>
      <c r="K182" s="3">
        <f t="shared" si="9"/>
        <v>682</v>
      </c>
      <c r="L182" s="3">
        <f t="shared" si="9"/>
        <v>1100</v>
      </c>
      <c r="M182" s="3">
        <f t="shared" si="9"/>
        <v>1693</v>
      </c>
      <c r="N182" t="str">
        <f t="shared" si="10"/>
        <v>GUYANE|97 - -Guyane|CA du Centre Littoral</v>
      </c>
      <c r="O182" t="str">
        <f t="shared" si="11"/>
        <v>OM</v>
      </c>
    </row>
    <row r="183" spans="1:15" x14ac:dyDescent="0.25">
      <c r="A183" t="s">
        <v>395</v>
      </c>
      <c r="B183" t="str">
        <f t="shared" si="8"/>
        <v>-Guyane</v>
      </c>
      <c r="C183" t="s">
        <v>396</v>
      </c>
      <c r="D183" t="s">
        <v>399</v>
      </c>
      <c r="E183" t="s">
        <v>400</v>
      </c>
      <c r="F183" t="s">
        <v>1003</v>
      </c>
      <c r="G183" t="s">
        <v>18</v>
      </c>
      <c r="H183" s="35">
        <v>7488</v>
      </c>
      <c r="I183" s="3">
        <v>10973</v>
      </c>
      <c r="J183" s="3">
        <v>17793</v>
      </c>
      <c r="K183" s="3">
        <f t="shared" si="9"/>
        <v>624</v>
      </c>
      <c r="L183" s="3">
        <f t="shared" si="9"/>
        <v>914</v>
      </c>
      <c r="M183" s="3">
        <f t="shared" si="9"/>
        <v>1483</v>
      </c>
      <c r="N183" t="str">
        <f t="shared" si="10"/>
        <v>GUYANE|97 - -Guyane|CC de l'Ouest Guyanais</v>
      </c>
      <c r="O183" t="str">
        <f t="shared" si="11"/>
        <v>OM</v>
      </c>
    </row>
    <row r="184" spans="1:15" x14ac:dyDescent="0.25">
      <c r="A184" t="s">
        <v>395</v>
      </c>
      <c r="B184" t="str">
        <f t="shared" si="8"/>
        <v>-Guyane</v>
      </c>
      <c r="C184" t="s">
        <v>396</v>
      </c>
      <c r="D184" t="s">
        <v>401</v>
      </c>
      <c r="E184" t="s">
        <v>402</v>
      </c>
      <c r="F184" t="s">
        <v>1003</v>
      </c>
      <c r="G184" t="s">
        <v>18</v>
      </c>
      <c r="H184" s="35">
        <v>7466</v>
      </c>
      <c r="I184" s="3">
        <v>11700</v>
      </c>
      <c r="J184" s="3">
        <v>18437</v>
      </c>
      <c r="K184" s="3">
        <f t="shared" si="9"/>
        <v>622</v>
      </c>
      <c r="L184" s="3">
        <f t="shared" si="9"/>
        <v>975</v>
      </c>
      <c r="M184" s="3">
        <f t="shared" si="9"/>
        <v>1536</v>
      </c>
      <c r="N184" t="str">
        <f t="shared" si="10"/>
        <v>GUYANE|97 - -Guyane|CC des Savanes</v>
      </c>
      <c r="O184" t="str">
        <f t="shared" si="11"/>
        <v>OM</v>
      </c>
    </row>
    <row r="185" spans="1:15" x14ac:dyDescent="0.25">
      <c r="A185" t="s">
        <v>403</v>
      </c>
      <c r="B185" t="str">
        <f t="shared" si="8"/>
        <v>Aisne</v>
      </c>
      <c r="C185" t="s">
        <v>404</v>
      </c>
      <c r="D185" t="s">
        <v>405</v>
      </c>
      <c r="E185" t="s">
        <v>406</v>
      </c>
      <c r="F185" t="s">
        <v>1003</v>
      </c>
      <c r="G185" t="s">
        <v>18</v>
      </c>
      <c r="H185" s="35">
        <v>8067</v>
      </c>
      <c r="I185" s="3">
        <v>12192</v>
      </c>
      <c r="J185" s="3">
        <v>17100</v>
      </c>
      <c r="K185" s="3">
        <f t="shared" si="9"/>
        <v>672</v>
      </c>
      <c r="L185" s="3">
        <f t="shared" si="9"/>
        <v>1016</v>
      </c>
      <c r="M185" s="3">
        <f t="shared" si="9"/>
        <v>1425</v>
      </c>
      <c r="N185" t="str">
        <f t="shared" si="10"/>
        <v>HAUTS-DE-FRANCE|02 - Aisne|CA Chauny Tergnier La Fère</v>
      </c>
      <c r="O185" t="str">
        <f t="shared" si="11"/>
        <v>HDF</v>
      </c>
    </row>
    <row r="186" spans="1:15" x14ac:dyDescent="0.25">
      <c r="A186" t="s">
        <v>403</v>
      </c>
      <c r="B186" t="str">
        <f t="shared" si="8"/>
        <v>Aisne</v>
      </c>
      <c r="C186" t="s">
        <v>404</v>
      </c>
      <c r="D186" t="s">
        <v>407</v>
      </c>
      <c r="E186" t="s">
        <v>408</v>
      </c>
      <c r="F186" t="s">
        <v>1003</v>
      </c>
      <c r="G186" t="s">
        <v>18</v>
      </c>
      <c r="H186" s="35">
        <v>8520</v>
      </c>
      <c r="I186" s="3">
        <v>13058</v>
      </c>
      <c r="J186" s="3">
        <v>18126</v>
      </c>
      <c r="K186" s="3">
        <f t="shared" si="9"/>
        <v>710</v>
      </c>
      <c r="L186" s="3">
        <f t="shared" si="9"/>
        <v>1088</v>
      </c>
      <c r="M186" s="3">
        <f t="shared" si="9"/>
        <v>1511</v>
      </c>
      <c r="N186" t="str">
        <f t="shared" si="10"/>
        <v>HAUTS-DE-FRANCE|02 - Aisne|CA de la Région de Château-Thierry</v>
      </c>
      <c r="O186" t="str">
        <f t="shared" si="11"/>
        <v>HDF</v>
      </c>
    </row>
    <row r="187" spans="1:15" x14ac:dyDescent="0.25">
      <c r="A187" t="s">
        <v>403</v>
      </c>
      <c r="B187" t="str">
        <f t="shared" si="8"/>
        <v>Aisne</v>
      </c>
      <c r="C187" t="s">
        <v>404</v>
      </c>
      <c r="D187" t="s">
        <v>409</v>
      </c>
      <c r="E187" t="s">
        <v>410</v>
      </c>
      <c r="F187" t="s">
        <v>1003</v>
      </c>
      <c r="G187" t="s">
        <v>18</v>
      </c>
      <c r="H187" s="35">
        <v>8050</v>
      </c>
      <c r="I187" s="3">
        <v>12304</v>
      </c>
      <c r="J187" s="3">
        <v>16860</v>
      </c>
      <c r="K187" s="3">
        <f t="shared" si="9"/>
        <v>671</v>
      </c>
      <c r="L187" s="3">
        <f t="shared" si="9"/>
        <v>1025</v>
      </c>
      <c r="M187" s="3">
        <f t="shared" si="9"/>
        <v>1405</v>
      </c>
      <c r="N187" t="str">
        <f t="shared" si="10"/>
        <v>HAUTS-DE-FRANCE|02 - Aisne|CA du Pays de Laon</v>
      </c>
      <c r="O187" t="str">
        <f t="shared" si="11"/>
        <v>HDF</v>
      </c>
    </row>
    <row r="188" spans="1:15" x14ac:dyDescent="0.25">
      <c r="A188" t="s">
        <v>403</v>
      </c>
      <c r="B188" t="str">
        <f t="shared" si="8"/>
        <v>Aisne</v>
      </c>
      <c r="C188" t="s">
        <v>404</v>
      </c>
      <c r="D188" t="s">
        <v>411</v>
      </c>
      <c r="E188" t="s">
        <v>412</v>
      </c>
      <c r="F188" t="s">
        <v>1003</v>
      </c>
      <c r="G188" t="s">
        <v>18</v>
      </c>
      <c r="H188" s="35">
        <v>7796</v>
      </c>
      <c r="I188" s="3">
        <v>12082</v>
      </c>
      <c r="J188" s="3">
        <v>16632</v>
      </c>
      <c r="K188" s="3">
        <f t="shared" si="9"/>
        <v>650</v>
      </c>
      <c r="L188" s="3">
        <f t="shared" si="9"/>
        <v>1007</v>
      </c>
      <c r="M188" s="3">
        <f t="shared" si="9"/>
        <v>1386</v>
      </c>
      <c r="N188" t="str">
        <f t="shared" si="10"/>
        <v>HAUTS-DE-FRANCE|02 - Aisne|CA du Saint-Quentinois</v>
      </c>
      <c r="O188" t="str">
        <f t="shared" si="11"/>
        <v>HDF</v>
      </c>
    </row>
    <row r="189" spans="1:15" x14ac:dyDescent="0.25">
      <c r="A189" t="s">
        <v>403</v>
      </c>
      <c r="B189" t="str">
        <f t="shared" si="8"/>
        <v>Aisne</v>
      </c>
      <c r="C189" t="s">
        <v>404</v>
      </c>
      <c r="D189" t="s">
        <v>413</v>
      </c>
      <c r="E189" t="s">
        <v>414</v>
      </c>
      <c r="F189" t="s">
        <v>1003</v>
      </c>
      <c r="G189" t="s">
        <v>18</v>
      </c>
      <c r="H189" s="35">
        <v>7752</v>
      </c>
      <c r="I189" s="3">
        <v>11464</v>
      </c>
      <c r="J189" s="3">
        <v>15331</v>
      </c>
      <c r="K189" s="3">
        <f t="shared" si="9"/>
        <v>646</v>
      </c>
      <c r="L189" s="3">
        <f t="shared" si="9"/>
        <v>955</v>
      </c>
      <c r="M189" s="3">
        <f t="shared" si="9"/>
        <v>1278</v>
      </c>
      <c r="N189" t="str">
        <f t="shared" si="10"/>
        <v>HAUTS-DE-FRANCE|02 - Aisne|CC des Trois Rivières</v>
      </c>
      <c r="O189" t="str">
        <f t="shared" si="11"/>
        <v>HDF</v>
      </c>
    </row>
    <row r="190" spans="1:15" x14ac:dyDescent="0.25">
      <c r="A190" t="s">
        <v>403</v>
      </c>
      <c r="B190" t="str">
        <f t="shared" si="8"/>
        <v>Aisne</v>
      </c>
      <c r="C190" t="s">
        <v>404</v>
      </c>
      <c r="D190" t="s">
        <v>415</v>
      </c>
      <c r="E190" t="s">
        <v>416</v>
      </c>
      <c r="F190" t="s">
        <v>1003</v>
      </c>
      <c r="G190" t="s">
        <v>18</v>
      </c>
      <c r="H190" s="35">
        <v>10197</v>
      </c>
      <c r="I190" s="3">
        <v>14444</v>
      </c>
      <c r="J190" s="3">
        <v>19362</v>
      </c>
      <c r="K190" s="3">
        <f t="shared" si="9"/>
        <v>850</v>
      </c>
      <c r="L190" s="3">
        <f t="shared" si="9"/>
        <v>1204</v>
      </c>
      <c r="M190" s="3">
        <f t="shared" si="9"/>
        <v>1614</v>
      </c>
      <c r="N190" t="str">
        <f t="shared" si="10"/>
        <v>HAUTS-DE-FRANCE|02 - Aisne|CC Retz en Valois</v>
      </c>
      <c r="O190" t="str">
        <f t="shared" si="11"/>
        <v>HDF</v>
      </c>
    </row>
    <row r="191" spans="1:15" x14ac:dyDescent="0.25">
      <c r="A191" t="s">
        <v>403</v>
      </c>
      <c r="B191" t="str">
        <f t="shared" si="8"/>
        <v>Aisne</v>
      </c>
      <c r="C191" t="s">
        <v>404</v>
      </c>
      <c r="D191" t="s">
        <v>417</v>
      </c>
      <c r="E191" t="s">
        <v>418</v>
      </c>
      <c r="F191" t="s">
        <v>1003</v>
      </c>
      <c r="G191" t="s">
        <v>18</v>
      </c>
      <c r="H191" s="35">
        <v>8759</v>
      </c>
      <c r="I191" s="3">
        <v>12900</v>
      </c>
      <c r="J191" s="3">
        <v>18000</v>
      </c>
      <c r="K191" s="3">
        <f t="shared" si="9"/>
        <v>730</v>
      </c>
      <c r="L191" s="3">
        <f t="shared" si="9"/>
        <v>1075</v>
      </c>
      <c r="M191" s="3">
        <f t="shared" si="9"/>
        <v>1500</v>
      </c>
      <c r="N191" t="str">
        <f t="shared" si="10"/>
        <v>HAUTS-DE-FRANCE|02 - Aisne|GrandSoissons Agglomération</v>
      </c>
      <c r="O191" t="str">
        <f t="shared" si="11"/>
        <v>HDF</v>
      </c>
    </row>
    <row r="192" spans="1:15" x14ac:dyDescent="0.25">
      <c r="A192" t="s">
        <v>403</v>
      </c>
      <c r="B192" t="str">
        <f t="shared" si="8"/>
        <v>Nord</v>
      </c>
      <c r="C192" t="s">
        <v>419</v>
      </c>
      <c r="D192" t="s">
        <v>420</v>
      </c>
      <c r="E192" t="s">
        <v>421</v>
      </c>
      <c r="F192" t="s">
        <v>1003</v>
      </c>
      <c r="G192" t="s">
        <v>18</v>
      </c>
      <c r="H192" s="35">
        <v>10447</v>
      </c>
      <c r="I192" s="3">
        <v>14094</v>
      </c>
      <c r="J192" s="3">
        <v>19008</v>
      </c>
      <c r="K192" s="3">
        <f t="shared" si="9"/>
        <v>871</v>
      </c>
      <c r="L192" s="3">
        <f t="shared" si="9"/>
        <v>1175</v>
      </c>
      <c r="M192" s="3">
        <f t="shared" si="9"/>
        <v>1584</v>
      </c>
      <c r="N192" t="str">
        <f t="shared" si="10"/>
        <v>HAUTS-DE-FRANCE|59 - Nord|CA Coeur de Flandre</v>
      </c>
      <c r="O192" t="str">
        <f t="shared" si="11"/>
        <v>HDF</v>
      </c>
    </row>
    <row r="193" spans="1:15" x14ac:dyDescent="0.25">
      <c r="A193" t="s">
        <v>403</v>
      </c>
      <c r="B193" t="str">
        <f t="shared" si="8"/>
        <v>Nord</v>
      </c>
      <c r="C193" t="s">
        <v>419</v>
      </c>
      <c r="D193" t="s">
        <v>422</v>
      </c>
      <c r="E193" t="s">
        <v>423</v>
      </c>
      <c r="F193" t="s">
        <v>1003</v>
      </c>
      <c r="G193" t="s">
        <v>18</v>
      </c>
      <c r="H193" s="35">
        <v>8772</v>
      </c>
      <c r="I193" s="3">
        <v>12771</v>
      </c>
      <c r="J193" s="3">
        <v>18000</v>
      </c>
      <c r="K193" s="3">
        <f t="shared" si="9"/>
        <v>731</v>
      </c>
      <c r="L193" s="3">
        <f t="shared" si="9"/>
        <v>1064</v>
      </c>
      <c r="M193" s="3">
        <f t="shared" si="9"/>
        <v>1500</v>
      </c>
      <c r="N193" t="str">
        <f t="shared" si="10"/>
        <v>HAUTS-DE-FRANCE|59 - Nord|CA Coeur d'Ostrevent</v>
      </c>
      <c r="O193" t="str">
        <f t="shared" si="11"/>
        <v>HDF</v>
      </c>
    </row>
    <row r="194" spans="1:15" x14ac:dyDescent="0.25">
      <c r="A194" t="s">
        <v>403</v>
      </c>
      <c r="B194" t="str">
        <f t="shared" ref="B194:B257" si="12">MID(C194,6,LEN(C194))</f>
        <v>Nord</v>
      </c>
      <c r="C194" t="s">
        <v>419</v>
      </c>
      <c r="D194" t="s">
        <v>424</v>
      </c>
      <c r="E194" t="s">
        <v>425</v>
      </c>
      <c r="F194" t="s">
        <v>1003</v>
      </c>
      <c r="G194" t="s">
        <v>18</v>
      </c>
      <c r="H194" s="35">
        <v>8976</v>
      </c>
      <c r="I194" s="3">
        <v>12960</v>
      </c>
      <c r="J194" s="3">
        <v>18000</v>
      </c>
      <c r="K194" s="3">
        <f t="shared" ref="K194:M257" si="13">ROUND(H194/12,0)</f>
        <v>748</v>
      </c>
      <c r="L194" s="3">
        <f t="shared" si="13"/>
        <v>1080</v>
      </c>
      <c r="M194" s="3">
        <f t="shared" si="13"/>
        <v>1500</v>
      </c>
      <c r="N194" t="str">
        <f t="shared" ref="N194:N257" si="14">SUBSTITUTE(
   UPPER(SUBSTITUTE(TRIM(A194), CHAR(160), " ")) &amp; "|" &amp;
   SUBSTITUTE(TRIM(C194), CHAR(160), " ") &amp; "|" &amp;
   SUBSTITUTE(TRIM(D194), CHAR(160), " "),
   "–", "-"
)</f>
        <v>HAUTS-DE-FRANCE|59 - Nord|CA de Cambrai</v>
      </c>
      <c r="O194" t="str">
        <f t="shared" ref="O194:O257" si="15">IF(A194="Hauts-de-France", "HDF",
IF(A194="Île-de-France", "IDF",
IF(OR(A194="Guadeloupe", A194="Martinique", A194="Guyane", A194="La Réunion", A194="Mayotte"), "OM", "Province")))</f>
        <v>HDF</v>
      </c>
    </row>
    <row r="195" spans="1:15" x14ac:dyDescent="0.25">
      <c r="A195" t="s">
        <v>403</v>
      </c>
      <c r="B195" t="str">
        <f t="shared" si="12"/>
        <v>Nord</v>
      </c>
      <c r="C195" t="s">
        <v>419</v>
      </c>
      <c r="D195" t="s">
        <v>426</v>
      </c>
      <c r="E195" t="s">
        <v>427</v>
      </c>
      <c r="F195" t="s">
        <v>1003</v>
      </c>
      <c r="G195" t="s">
        <v>18</v>
      </c>
      <c r="H195" s="35">
        <v>8862</v>
      </c>
      <c r="I195" s="3">
        <v>12948</v>
      </c>
      <c r="J195" s="3">
        <v>18144</v>
      </c>
      <c r="K195" s="3">
        <f t="shared" si="13"/>
        <v>739</v>
      </c>
      <c r="L195" s="3">
        <f t="shared" si="13"/>
        <v>1079</v>
      </c>
      <c r="M195" s="3">
        <f t="shared" si="13"/>
        <v>1512</v>
      </c>
      <c r="N195" t="str">
        <f t="shared" si="14"/>
        <v>HAUTS-DE-FRANCE|59 - Nord|CA de la Porte du Hainaut</v>
      </c>
      <c r="O195" t="str">
        <f t="shared" si="15"/>
        <v>HDF</v>
      </c>
    </row>
    <row r="196" spans="1:15" x14ac:dyDescent="0.25">
      <c r="A196" t="s">
        <v>403</v>
      </c>
      <c r="B196" t="str">
        <f t="shared" si="12"/>
        <v>Nord</v>
      </c>
      <c r="C196" t="s">
        <v>419</v>
      </c>
      <c r="D196" t="s">
        <v>428</v>
      </c>
      <c r="E196" t="s">
        <v>429</v>
      </c>
      <c r="F196" t="s">
        <v>1003</v>
      </c>
      <c r="G196" t="s">
        <v>18</v>
      </c>
      <c r="H196" s="35">
        <v>8905</v>
      </c>
      <c r="I196" s="3">
        <v>13200</v>
      </c>
      <c r="J196" s="3">
        <v>18654</v>
      </c>
      <c r="K196" s="3">
        <f t="shared" si="13"/>
        <v>742</v>
      </c>
      <c r="L196" s="3">
        <f t="shared" si="13"/>
        <v>1100</v>
      </c>
      <c r="M196" s="3">
        <f t="shared" si="13"/>
        <v>1555</v>
      </c>
      <c r="N196" t="str">
        <f t="shared" si="14"/>
        <v>HAUTS-DE-FRANCE|59 - Nord|CA Douaisis Agglo</v>
      </c>
      <c r="O196" t="str">
        <f t="shared" si="15"/>
        <v>HDF</v>
      </c>
    </row>
    <row r="197" spans="1:15" x14ac:dyDescent="0.25">
      <c r="A197" t="s">
        <v>403</v>
      </c>
      <c r="B197" t="str">
        <f t="shared" si="12"/>
        <v>Nord</v>
      </c>
      <c r="C197" t="s">
        <v>419</v>
      </c>
      <c r="D197" t="s">
        <v>430</v>
      </c>
      <c r="E197" t="s">
        <v>431</v>
      </c>
      <c r="F197" t="s">
        <v>1003</v>
      </c>
      <c r="G197" t="s">
        <v>18</v>
      </c>
      <c r="H197" s="35">
        <v>8019</v>
      </c>
      <c r="I197" s="3">
        <v>12072</v>
      </c>
      <c r="J197" s="3">
        <v>16176</v>
      </c>
      <c r="K197" s="3">
        <f t="shared" si="13"/>
        <v>668</v>
      </c>
      <c r="L197" s="3">
        <f t="shared" si="13"/>
        <v>1006</v>
      </c>
      <c r="M197" s="3">
        <f t="shared" si="13"/>
        <v>1348</v>
      </c>
      <c r="N197" t="str">
        <f t="shared" si="14"/>
        <v>HAUTS-DE-FRANCE|59 - Nord|CA du Caudrésis et du Catésis</v>
      </c>
      <c r="O197" t="str">
        <f t="shared" si="15"/>
        <v>HDF</v>
      </c>
    </row>
    <row r="198" spans="1:15" x14ac:dyDescent="0.25">
      <c r="A198" t="s">
        <v>403</v>
      </c>
      <c r="B198" t="str">
        <f t="shared" si="12"/>
        <v>Nord</v>
      </c>
      <c r="C198" t="s">
        <v>419</v>
      </c>
      <c r="D198" t="s">
        <v>432</v>
      </c>
      <c r="E198" t="s">
        <v>433</v>
      </c>
      <c r="F198" t="s">
        <v>1003</v>
      </c>
      <c r="G198" t="s">
        <v>18</v>
      </c>
      <c r="H198" s="35">
        <v>8730</v>
      </c>
      <c r="I198" s="3">
        <v>12800</v>
      </c>
      <c r="J198" s="3">
        <v>18298</v>
      </c>
      <c r="K198" s="3">
        <f t="shared" si="13"/>
        <v>728</v>
      </c>
      <c r="L198" s="3">
        <f t="shared" si="13"/>
        <v>1067</v>
      </c>
      <c r="M198" s="3">
        <f t="shared" si="13"/>
        <v>1525</v>
      </c>
      <c r="N198" t="str">
        <f t="shared" si="14"/>
        <v>HAUTS-DE-FRANCE|59 - Nord|CA Maubeuge Val de Sambre</v>
      </c>
      <c r="O198" t="str">
        <f t="shared" si="15"/>
        <v>HDF</v>
      </c>
    </row>
    <row r="199" spans="1:15" x14ac:dyDescent="0.25">
      <c r="A199" t="s">
        <v>403</v>
      </c>
      <c r="B199" t="str">
        <f t="shared" si="12"/>
        <v>Nord</v>
      </c>
      <c r="C199" t="s">
        <v>419</v>
      </c>
      <c r="D199" t="s">
        <v>434</v>
      </c>
      <c r="E199" t="s">
        <v>435</v>
      </c>
      <c r="F199" t="s">
        <v>1003</v>
      </c>
      <c r="G199" t="s">
        <v>18</v>
      </c>
      <c r="H199" s="35">
        <v>8801</v>
      </c>
      <c r="I199" s="3">
        <v>12694</v>
      </c>
      <c r="J199" s="3">
        <v>18000</v>
      </c>
      <c r="K199" s="3">
        <f t="shared" si="13"/>
        <v>733</v>
      </c>
      <c r="L199" s="3">
        <f t="shared" si="13"/>
        <v>1058</v>
      </c>
      <c r="M199" s="3">
        <f t="shared" si="13"/>
        <v>1500</v>
      </c>
      <c r="N199" t="str">
        <f t="shared" si="14"/>
        <v>HAUTS-DE-FRANCE|59 - Nord|CA Valenciennes Métropole</v>
      </c>
      <c r="O199" t="str">
        <f t="shared" si="15"/>
        <v>HDF</v>
      </c>
    </row>
    <row r="200" spans="1:15" x14ac:dyDescent="0.25">
      <c r="A200" t="s">
        <v>403</v>
      </c>
      <c r="B200" t="str">
        <f t="shared" si="12"/>
        <v>Nord</v>
      </c>
      <c r="C200" t="s">
        <v>419</v>
      </c>
      <c r="D200" t="s">
        <v>436</v>
      </c>
      <c r="E200" t="s">
        <v>437</v>
      </c>
      <c r="F200" t="s">
        <v>1003</v>
      </c>
      <c r="G200" t="s">
        <v>18</v>
      </c>
      <c r="H200" s="35">
        <v>9729</v>
      </c>
      <c r="I200" s="3">
        <v>13512</v>
      </c>
      <c r="J200" s="3">
        <v>18000</v>
      </c>
      <c r="K200" s="3">
        <f t="shared" si="13"/>
        <v>811</v>
      </c>
      <c r="L200" s="3">
        <f t="shared" si="13"/>
        <v>1126</v>
      </c>
      <c r="M200" s="3">
        <f t="shared" si="13"/>
        <v>1500</v>
      </c>
      <c r="N200" t="str">
        <f t="shared" si="14"/>
        <v>HAUTS-DE-FRANCE|59 - Nord|CC du Pays de Mormal</v>
      </c>
      <c r="O200" t="str">
        <f t="shared" si="15"/>
        <v>HDF</v>
      </c>
    </row>
    <row r="201" spans="1:15" x14ac:dyDescent="0.25">
      <c r="A201" t="s">
        <v>403</v>
      </c>
      <c r="B201" t="str">
        <f t="shared" si="12"/>
        <v>Nord</v>
      </c>
      <c r="C201" t="s">
        <v>419</v>
      </c>
      <c r="D201" t="s">
        <v>438</v>
      </c>
      <c r="E201" t="s">
        <v>439</v>
      </c>
      <c r="F201" t="s">
        <v>1003</v>
      </c>
      <c r="G201" t="s">
        <v>18</v>
      </c>
      <c r="H201" s="35">
        <v>7739</v>
      </c>
      <c r="I201" s="3">
        <v>11703</v>
      </c>
      <c r="J201" s="3">
        <v>16218</v>
      </c>
      <c r="K201" s="3">
        <f t="shared" si="13"/>
        <v>645</v>
      </c>
      <c r="L201" s="3">
        <f t="shared" si="13"/>
        <v>975</v>
      </c>
      <c r="M201" s="3">
        <f t="shared" si="13"/>
        <v>1352</v>
      </c>
      <c r="N201" t="str">
        <f t="shared" si="14"/>
        <v>HAUTS-DE-FRANCE|59 - Nord|CC du Sud Avesnois</v>
      </c>
      <c r="O201" t="str">
        <f t="shared" si="15"/>
        <v>HDF</v>
      </c>
    </row>
    <row r="202" spans="1:15" x14ac:dyDescent="0.25">
      <c r="A202" t="s">
        <v>403</v>
      </c>
      <c r="B202" t="str">
        <f t="shared" si="12"/>
        <v>Nord</v>
      </c>
      <c r="C202" t="s">
        <v>419</v>
      </c>
      <c r="D202" t="s">
        <v>440</v>
      </c>
      <c r="E202" t="s">
        <v>441</v>
      </c>
      <c r="F202" t="s">
        <v>1003</v>
      </c>
      <c r="G202" t="s">
        <v>18</v>
      </c>
      <c r="H202" s="35">
        <v>11527</v>
      </c>
      <c r="I202" s="3">
        <v>16080</v>
      </c>
      <c r="J202" s="3">
        <v>20578</v>
      </c>
      <c r="K202" s="3">
        <f t="shared" si="13"/>
        <v>961</v>
      </c>
      <c r="L202" s="3">
        <f t="shared" si="13"/>
        <v>1340</v>
      </c>
      <c r="M202" s="3">
        <f t="shared" si="13"/>
        <v>1715</v>
      </c>
      <c r="N202" t="str">
        <f t="shared" si="14"/>
        <v>HAUTS-DE-FRANCE|59 - Nord|CC Pévèle-Carembault</v>
      </c>
      <c r="O202" t="str">
        <f t="shared" si="15"/>
        <v>HDF</v>
      </c>
    </row>
    <row r="203" spans="1:15" x14ac:dyDescent="0.25">
      <c r="A203" t="s">
        <v>403</v>
      </c>
      <c r="B203" t="str">
        <f t="shared" si="12"/>
        <v>Nord</v>
      </c>
      <c r="C203" t="s">
        <v>419</v>
      </c>
      <c r="D203" t="s">
        <v>442</v>
      </c>
      <c r="E203" t="s">
        <v>443</v>
      </c>
      <c r="F203" t="s">
        <v>1003</v>
      </c>
      <c r="G203" t="s">
        <v>18</v>
      </c>
      <c r="H203" s="35">
        <v>10068</v>
      </c>
      <c r="I203" s="3">
        <v>14400</v>
      </c>
      <c r="J203" s="3">
        <v>19688</v>
      </c>
      <c r="K203" s="3">
        <f t="shared" si="13"/>
        <v>839</v>
      </c>
      <c r="L203" s="3">
        <f t="shared" si="13"/>
        <v>1200</v>
      </c>
      <c r="M203" s="3">
        <f t="shared" si="13"/>
        <v>1641</v>
      </c>
      <c r="N203" t="str">
        <f t="shared" si="14"/>
        <v>HAUTS-DE-FRANCE|59 - Nord|CU de Dunkerque</v>
      </c>
      <c r="O203" t="str">
        <f t="shared" si="15"/>
        <v>HDF</v>
      </c>
    </row>
    <row r="204" spans="1:15" x14ac:dyDescent="0.25">
      <c r="A204" t="s">
        <v>403</v>
      </c>
      <c r="B204" t="str">
        <f t="shared" si="12"/>
        <v>Nord</v>
      </c>
      <c r="C204" t="s">
        <v>419</v>
      </c>
      <c r="D204" t="s">
        <v>444</v>
      </c>
      <c r="E204" t="s">
        <v>445</v>
      </c>
      <c r="F204" t="s">
        <v>1003</v>
      </c>
      <c r="G204" t="s">
        <v>18</v>
      </c>
      <c r="H204" s="35">
        <v>9456</v>
      </c>
      <c r="I204" s="3">
        <v>13935</v>
      </c>
      <c r="J204" s="3">
        <v>19380</v>
      </c>
      <c r="K204" s="3">
        <f t="shared" si="13"/>
        <v>788</v>
      </c>
      <c r="L204" s="3">
        <f t="shared" si="13"/>
        <v>1161</v>
      </c>
      <c r="M204" s="3">
        <f t="shared" si="13"/>
        <v>1615</v>
      </c>
      <c r="N204" t="str">
        <f t="shared" si="14"/>
        <v>HAUTS-DE-FRANCE|59 - Nord|Métropole Européenne de Lille</v>
      </c>
      <c r="O204" t="str">
        <f t="shared" si="15"/>
        <v>HDF</v>
      </c>
    </row>
    <row r="205" spans="1:15" x14ac:dyDescent="0.25">
      <c r="A205" t="s">
        <v>403</v>
      </c>
      <c r="B205" t="str">
        <f t="shared" si="12"/>
        <v>Oise</v>
      </c>
      <c r="C205" t="s">
        <v>446</v>
      </c>
      <c r="D205" t="s">
        <v>447</v>
      </c>
      <c r="E205" t="s">
        <v>448</v>
      </c>
      <c r="F205" t="s">
        <v>1003</v>
      </c>
      <c r="G205" t="s">
        <v>18</v>
      </c>
      <c r="H205" s="35">
        <v>9559</v>
      </c>
      <c r="I205" s="3">
        <v>14156</v>
      </c>
      <c r="J205" s="3">
        <v>19549</v>
      </c>
      <c r="K205" s="3">
        <f t="shared" si="13"/>
        <v>797</v>
      </c>
      <c r="L205" s="3">
        <f t="shared" si="13"/>
        <v>1180</v>
      </c>
      <c r="M205" s="3">
        <f t="shared" si="13"/>
        <v>1629</v>
      </c>
      <c r="N205" t="str">
        <f t="shared" si="14"/>
        <v>HAUTS-DE-FRANCE|60 - Oise|CA Creil Sud Oise</v>
      </c>
      <c r="O205" t="str">
        <f t="shared" si="15"/>
        <v>HDF</v>
      </c>
    </row>
    <row r="206" spans="1:15" x14ac:dyDescent="0.25">
      <c r="A206" t="s">
        <v>403</v>
      </c>
      <c r="B206" t="str">
        <f t="shared" si="12"/>
        <v>Oise</v>
      </c>
      <c r="C206" t="s">
        <v>446</v>
      </c>
      <c r="D206" t="s">
        <v>449</v>
      </c>
      <c r="E206" t="s">
        <v>450</v>
      </c>
      <c r="F206" t="s">
        <v>1003</v>
      </c>
      <c r="G206" t="s">
        <v>18</v>
      </c>
      <c r="H206" s="35">
        <v>10491</v>
      </c>
      <c r="I206" s="3">
        <v>15273</v>
      </c>
      <c r="J206" s="3">
        <v>20556</v>
      </c>
      <c r="K206" s="3">
        <f t="shared" si="13"/>
        <v>874</v>
      </c>
      <c r="L206" s="3">
        <f t="shared" si="13"/>
        <v>1273</v>
      </c>
      <c r="M206" s="3">
        <f t="shared" si="13"/>
        <v>1713</v>
      </c>
      <c r="N206" t="str">
        <f t="shared" si="14"/>
        <v>HAUTS-DE-FRANCE|60 - Oise|CA de la Région de Compiègne et de la Basse Automne</v>
      </c>
      <c r="O206" t="str">
        <f t="shared" si="15"/>
        <v>HDF</v>
      </c>
    </row>
    <row r="207" spans="1:15" x14ac:dyDescent="0.25">
      <c r="A207" t="s">
        <v>403</v>
      </c>
      <c r="B207" t="str">
        <f t="shared" si="12"/>
        <v>Oise</v>
      </c>
      <c r="C207" t="s">
        <v>446</v>
      </c>
      <c r="D207" t="s">
        <v>451</v>
      </c>
      <c r="E207" t="s">
        <v>452</v>
      </c>
      <c r="F207" t="s">
        <v>1003</v>
      </c>
      <c r="G207" t="s">
        <v>18</v>
      </c>
      <c r="H207" s="35">
        <v>9398</v>
      </c>
      <c r="I207" s="3">
        <v>13590</v>
      </c>
      <c r="J207" s="3">
        <v>18953</v>
      </c>
      <c r="K207" s="3">
        <f t="shared" si="13"/>
        <v>783</v>
      </c>
      <c r="L207" s="3">
        <f t="shared" si="13"/>
        <v>1133</v>
      </c>
      <c r="M207" s="3">
        <f t="shared" si="13"/>
        <v>1579</v>
      </c>
      <c r="N207" t="str">
        <f t="shared" si="14"/>
        <v>HAUTS-DE-FRANCE|60 - Oise|CA du Beauvaisis</v>
      </c>
      <c r="O207" t="str">
        <f t="shared" si="15"/>
        <v>HDF</v>
      </c>
    </row>
    <row r="208" spans="1:15" x14ac:dyDescent="0.25">
      <c r="A208" t="s">
        <v>403</v>
      </c>
      <c r="B208" t="str">
        <f t="shared" si="12"/>
        <v>Oise</v>
      </c>
      <c r="C208" t="s">
        <v>446</v>
      </c>
      <c r="D208" t="s">
        <v>453</v>
      </c>
      <c r="E208" t="s">
        <v>454</v>
      </c>
      <c r="F208" t="s">
        <v>1003</v>
      </c>
      <c r="G208" t="s">
        <v>18</v>
      </c>
      <c r="H208" s="35">
        <v>12036</v>
      </c>
      <c r="I208" s="3">
        <v>17538</v>
      </c>
      <c r="J208" s="3">
        <v>22625</v>
      </c>
      <c r="K208" s="3">
        <f t="shared" si="13"/>
        <v>1003</v>
      </c>
      <c r="L208" s="3">
        <f t="shared" si="13"/>
        <v>1462</v>
      </c>
      <c r="M208" s="3">
        <f t="shared" si="13"/>
        <v>1885</v>
      </c>
      <c r="N208" t="str">
        <f t="shared" si="14"/>
        <v>HAUTS-DE-FRANCE|60 - Oise|CC de l'Aire Cantilienne</v>
      </c>
      <c r="O208" t="str">
        <f t="shared" si="15"/>
        <v>HDF</v>
      </c>
    </row>
    <row r="209" spans="1:15" x14ac:dyDescent="0.25">
      <c r="A209" t="s">
        <v>403</v>
      </c>
      <c r="B209" t="str">
        <f t="shared" si="12"/>
        <v>Oise</v>
      </c>
      <c r="C209" t="s">
        <v>446</v>
      </c>
      <c r="D209" t="s">
        <v>455</v>
      </c>
      <c r="E209" t="s">
        <v>456</v>
      </c>
      <c r="F209" t="s">
        <v>1003</v>
      </c>
      <c r="G209" t="s">
        <v>18</v>
      </c>
      <c r="H209" s="35">
        <v>11610</v>
      </c>
      <c r="I209" s="3">
        <v>16800</v>
      </c>
      <c r="J209" s="3">
        <v>21600</v>
      </c>
      <c r="K209" s="3">
        <f t="shared" si="13"/>
        <v>968</v>
      </c>
      <c r="L209" s="3">
        <f t="shared" si="13"/>
        <v>1400</v>
      </c>
      <c r="M209" s="3">
        <f t="shared" si="13"/>
        <v>1800</v>
      </c>
      <c r="N209" t="str">
        <f t="shared" si="14"/>
        <v>HAUTS-DE-FRANCE|60 - Oise|CC des Pays d'Oise et d'Halatte</v>
      </c>
      <c r="O209" t="str">
        <f t="shared" si="15"/>
        <v>HDF</v>
      </c>
    </row>
    <row r="210" spans="1:15" x14ac:dyDescent="0.25">
      <c r="A210" t="s">
        <v>403</v>
      </c>
      <c r="B210" t="str">
        <f t="shared" si="12"/>
        <v>Oise</v>
      </c>
      <c r="C210" t="s">
        <v>446</v>
      </c>
      <c r="D210" t="s">
        <v>457</v>
      </c>
      <c r="E210" t="s">
        <v>458</v>
      </c>
      <c r="F210" t="s">
        <v>1003</v>
      </c>
      <c r="G210" t="s">
        <v>18</v>
      </c>
      <c r="H210" s="35">
        <v>11169</v>
      </c>
      <c r="I210" s="3">
        <v>15696</v>
      </c>
      <c r="J210" s="3">
        <v>20400</v>
      </c>
      <c r="K210" s="3">
        <f t="shared" si="13"/>
        <v>931</v>
      </c>
      <c r="L210" s="3">
        <f t="shared" si="13"/>
        <v>1308</v>
      </c>
      <c r="M210" s="3">
        <f t="shared" si="13"/>
        <v>1700</v>
      </c>
      <c r="N210" t="str">
        <f t="shared" si="14"/>
        <v>HAUTS-DE-FRANCE|60 - Oise|CC des Sablons</v>
      </c>
      <c r="O210" t="str">
        <f t="shared" si="15"/>
        <v>HDF</v>
      </c>
    </row>
    <row r="211" spans="1:15" x14ac:dyDescent="0.25">
      <c r="A211" t="s">
        <v>403</v>
      </c>
      <c r="B211" t="str">
        <f t="shared" si="12"/>
        <v>Oise</v>
      </c>
      <c r="C211" t="s">
        <v>446</v>
      </c>
      <c r="D211" t="s">
        <v>459</v>
      </c>
      <c r="E211" t="s">
        <v>460</v>
      </c>
      <c r="F211" t="s">
        <v>1003</v>
      </c>
      <c r="G211" t="s">
        <v>18</v>
      </c>
      <c r="H211" s="35">
        <v>11210</v>
      </c>
      <c r="I211" s="3">
        <v>15224</v>
      </c>
      <c r="J211" s="3">
        <v>20376</v>
      </c>
      <c r="K211" s="3">
        <f t="shared" si="13"/>
        <v>934</v>
      </c>
      <c r="L211" s="3">
        <f t="shared" si="13"/>
        <v>1269</v>
      </c>
      <c r="M211" s="3">
        <f t="shared" si="13"/>
        <v>1698</v>
      </c>
      <c r="N211" t="str">
        <f t="shared" si="14"/>
        <v>HAUTS-DE-FRANCE|60 - Oise|CC du Clermontois</v>
      </c>
      <c r="O211" t="str">
        <f t="shared" si="15"/>
        <v>HDF</v>
      </c>
    </row>
    <row r="212" spans="1:15" x14ac:dyDescent="0.25">
      <c r="A212" t="s">
        <v>403</v>
      </c>
      <c r="B212" t="str">
        <f t="shared" si="12"/>
        <v>Oise</v>
      </c>
      <c r="C212" t="s">
        <v>446</v>
      </c>
      <c r="D212" t="s">
        <v>461</v>
      </c>
      <c r="E212" t="s">
        <v>462</v>
      </c>
      <c r="F212" t="s">
        <v>1003</v>
      </c>
      <c r="G212" t="s">
        <v>18</v>
      </c>
      <c r="H212" s="35">
        <v>12060</v>
      </c>
      <c r="I212" s="3">
        <v>16980</v>
      </c>
      <c r="J212" s="3">
        <v>21606</v>
      </c>
      <c r="K212" s="3">
        <f t="shared" si="13"/>
        <v>1005</v>
      </c>
      <c r="L212" s="3">
        <f t="shared" si="13"/>
        <v>1415</v>
      </c>
      <c r="M212" s="3">
        <f t="shared" si="13"/>
        <v>1801</v>
      </c>
      <c r="N212" t="str">
        <f t="shared" si="14"/>
        <v>HAUTS-DE-FRANCE|60 - Oise|CC du Pays de Valois</v>
      </c>
      <c r="O212" t="str">
        <f t="shared" si="15"/>
        <v>HDF</v>
      </c>
    </row>
    <row r="213" spans="1:15" x14ac:dyDescent="0.25">
      <c r="A213" t="s">
        <v>403</v>
      </c>
      <c r="B213" t="str">
        <f t="shared" si="12"/>
        <v>Oise</v>
      </c>
      <c r="C213" t="s">
        <v>446</v>
      </c>
      <c r="D213" t="s">
        <v>463</v>
      </c>
      <c r="E213" t="s">
        <v>464</v>
      </c>
      <c r="F213" t="s">
        <v>1003</v>
      </c>
      <c r="G213" t="s">
        <v>18</v>
      </c>
      <c r="H213" s="35">
        <v>8714</v>
      </c>
      <c r="I213" s="3">
        <v>12396</v>
      </c>
      <c r="J213" s="3">
        <v>17019</v>
      </c>
      <c r="K213" s="3">
        <f t="shared" si="13"/>
        <v>726</v>
      </c>
      <c r="L213" s="3">
        <f t="shared" si="13"/>
        <v>1033</v>
      </c>
      <c r="M213" s="3">
        <f t="shared" si="13"/>
        <v>1418</v>
      </c>
      <c r="N213" t="str">
        <f t="shared" si="14"/>
        <v>HAUTS-DE-FRANCE|60 - Oise|CC du Pays Noyonnais</v>
      </c>
      <c r="O213" t="str">
        <f t="shared" si="15"/>
        <v>HDF</v>
      </c>
    </row>
    <row r="214" spans="1:15" x14ac:dyDescent="0.25">
      <c r="A214" t="s">
        <v>403</v>
      </c>
      <c r="B214" t="str">
        <f t="shared" si="12"/>
        <v>Oise</v>
      </c>
      <c r="C214" t="s">
        <v>446</v>
      </c>
      <c r="D214" t="s">
        <v>465</v>
      </c>
      <c r="E214" t="s">
        <v>466</v>
      </c>
      <c r="F214" t="s">
        <v>1003</v>
      </c>
      <c r="G214" t="s">
        <v>18</v>
      </c>
      <c r="H214" s="35">
        <v>12287</v>
      </c>
      <c r="I214" s="3">
        <v>17153</v>
      </c>
      <c r="J214" s="3">
        <v>21980</v>
      </c>
      <c r="K214" s="3">
        <f t="shared" si="13"/>
        <v>1024</v>
      </c>
      <c r="L214" s="3">
        <f t="shared" si="13"/>
        <v>1429</v>
      </c>
      <c r="M214" s="3">
        <f t="shared" si="13"/>
        <v>1832</v>
      </c>
      <c r="N214" t="str">
        <f t="shared" si="14"/>
        <v>HAUTS-DE-FRANCE|60 - Oise|CC Thelloise</v>
      </c>
      <c r="O214" t="str">
        <f t="shared" si="15"/>
        <v>HDF</v>
      </c>
    </row>
    <row r="215" spans="1:15" x14ac:dyDescent="0.25">
      <c r="A215" t="s">
        <v>403</v>
      </c>
      <c r="B215" t="str">
        <f t="shared" si="12"/>
        <v>Pas-de-Calais</v>
      </c>
      <c r="C215" t="s">
        <v>467</v>
      </c>
      <c r="D215" t="s">
        <v>468</v>
      </c>
      <c r="E215" t="s">
        <v>469</v>
      </c>
      <c r="F215" t="s">
        <v>1003</v>
      </c>
      <c r="G215" t="s">
        <v>18</v>
      </c>
      <c r="H215" s="35">
        <v>9040</v>
      </c>
      <c r="I215" s="3">
        <v>13190</v>
      </c>
      <c r="J215" s="3">
        <v>18613</v>
      </c>
      <c r="K215" s="3">
        <f t="shared" si="13"/>
        <v>753</v>
      </c>
      <c r="L215" s="3">
        <f t="shared" si="13"/>
        <v>1099</v>
      </c>
      <c r="M215" s="3">
        <f t="shared" si="13"/>
        <v>1551</v>
      </c>
      <c r="N215" t="str">
        <f t="shared" si="14"/>
        <v>HAUTS-DE-FRANCE|62 - Pas-de-Calais|CA de Béthune-Bruay, Artois-Lys Romane</v>
      </c>
      <c r="O215" t="str">
        <f t="shared" si="15"/>
        <v>HDF</v>
      </c>
    </row>
    <row r="216" spans="1:15" x14ac:dyDescent="0.25">
      <c r="A216" t="s">
        <v>403</v>
      </c>
      <c r="B216" t="str">
        <f t="shared" si="12"/>
        <v>Pas-de-Calais</v>
      </c>
      <c r="C216" t="s">
        <v>467</v>
      </c>
      <c r="D216" t="s">
        <v>470</v>
      </c>
      <c r="E216" t="s">
        <v>471</v>
      </c>
      <c r="F216" t="s">
        <v>1003</v>
      </c>
      <c r="G216" t="s">
        <v>18</v>
      </c>
      <c r="H216" s="35">
        <v>9189</v>
      </c>
      <c r="I216" s="3">
        <v>13400</v>
      </c>
      <c r="J216" s="3">
        <v>18746</v>
      </c>
      <c r="K216" s="3">
        <f t="shared" si="13"/>
        <v>766</v>
      </c>
      <c r="L216" s="3">
        <f t="shared" si="13"/>
        <v>1117</v>
      </c>
      <c r="M216" s="3">
        <f t="shared" si="13"/>
        <v>1562</v>
      </c>
      <c r="N216" t="str">
        <f t="shared" si="14"/>
        <v>HAUTS-DE-FRANCE|62 - Pas-de-Calais|CA de Lens - Liévin</v>
      </c>
      <c r="O216" t="str">
        <f t="shared" si="15"/>
        <v>HDF</v>
      </c>
    </row>
    <row r="217" spans="1:15" x14ac:dyDescent="0.25">
      <c r="A217" t="s">
        <v>403</v>
      </c>
      <c r="B217" t="str">
        <f t="shared" si="12"/>
        <v>Pas-de-Calais</v>
      </c>
      <c r="C217" t="s">
        <v>467</v>
      </c>
      <c r="D217" t="s">
        <v>472</v>
      </c>
      <c r="E217" t="s">
        <v>473</v>
      </c>
      <c r="F217" t="s">
        <v>1003</v>
      </c>
      <c r="G217" t="s">
        <v>18</v>
      </c>
      <c r="H217" s="35">
        <v>10512</v>
      </c>
      <c r="I217" s="3">
        <v>14251</v>
      </c>
      <c r="J217" s="3">
        <v>19200</v>
      </c>
      <c r="K217" s="3">
        <f t="shared" si="13"/>
        <v>876</v>
      </c>
      <c r="L217" s="3">
        <f t="shared" si="13"/>
        <v>1188</v>
      </c>
      <c r="M217" s="3">
        <f t="shared" si="13"/>
        <v>1600</v>
      </c>
      <c r="N217" t="str">
        <f t="shared" si="14"/>
        <v>HAUTS-DE-FRANCE|62 - Pas-de-Calais|CA des Deux Baies en Montreuillois</v>
      </c>
      <c r="O217" t="str">
        <f t="shared" si="15"/>
        <v>HDF</v>
      </c>
    </row>
    <row r="218" spans="1:15" x14ac:dyDescent="0.25">
      <c r="A218" t="s">
        <v>403</v>
      </c>
      <c r="B218" t="str">
        <f t="shared" si="12"/>
        <v>Pas-de-Calais</v>
      </c>
      <c r="C218" t="s">
        <v>467</v>
      </c>
      <c r="D218" t="s">
        <v>474</v>
      </c>
      <c r="E218" t="s">
        <v>475</v>
      </c>
      <c r="F218" t="s">
        <v>1003</v>
      </c>
      <c r="G218" t="s">
        <v>18</v>
      </c>
      <c r="H218" s="35">
        <v>9608</v>
      </c>
      <c r="I218" s="3">
        <v>13800</v>
      </c>
      <c r="J218" s="3">
        <v>19200</v>
      </c>
      <c r="K218" s="3">
        <f t="shared" si="13"/>
        <v>801</v>
      </c>
      <c r="L218" s="3">
        <f t="shared" si="13"/>
        <v>1150</v>
      </c>
      <c r="M218" s="3">
        <f t="shared" si="13"/>
        <v>1600</v>
      </c>
      <c r="N218" t="str">
        <f t="shared" si="14"/>
        <v>HAUTS-DE-FRANCE|62 - Pas-de-Calais|CA d'Hénin-Carvin</v>
      </c>
      <c r="O218" t="str">
        <f t="shared" si="15"/>
        <v>HDF</v>
      </c>
    </row>
    <row r="219" spans="1:15" x14ac:dyDescent="0.25">
      <c r="A219" t="s">
        <v>403</v>
      </c>
      <c r="B219" t="str">
        <f t="shared" si="12"/>
        <v>Pas-de-Calais</v>
      </c>
      <c r="C219" t="s">
        <v>467</v>
      </c>
      <c r="D219" t="s">
        <v>476</v>
      </c>
      <c r="E219" t="s">
        <v>477</v>
      </c>
      <c r="F219" t="s">
        <v>1003</v>
      </c>
      <c r="G219" t="s">
        <v>18</v>
      </c>
      <c r="H219" s="35">
        <v>9344</v>
      </c>
      <c r="I219" s="3">
        <v>13600</v>
      </c>
      <c r="J219" s="3">
        <v>18794</v>
      </c>
      <c r="K219" s="3">
        <f t="shared" si="13"/>
        <v>779</v>
      </c>
      <c r="L219" s="3">
        <f t="shared" si="13"/>
        <v>1133</v>
      </c>
      <c r="M219" s="3">
        <f t="shared" si="13"/>
        <v>1566</v>
      </c>
      <c r="N219" t="str">
        <f t="shared" si="14"/>
        <v>HAUTS-DE-FRANCE|62 - Pas-de-Calais|CA du Boulonnais</v>
      </c>
      <c r="O219" t="str">
        <f t="shared" si="15"/>
        <v>HDF</v>
      </c>
    </row>
    <row r="220" spans="1:15" x14ac:dyDescent="0.25">
      <c r="A220" t="s">
        <v>403</v>
      </c>
      <c r="B220" t="str">
        <f t="shared" si="12"/>
        <v>Pas-de-Calais</v>
      </c>
      <c r="C220" t="s">
        <v>467</v>
      </c>
      <c r="D220" t="s">
        <v>478</v>
      </c>
      <c r="E220" t="s">
        <v>479</v>
      </c>
      <c r="F220" t="s">
        <v>1003</v>
      </c>
      <c r="G220" t="s">
        <v>18</v>
      </c>
      <c r="H220" s="35">
        <v>8760</v>
      </c>
      <c r="I220" s="3">
        <v>12635</v>
      </c>
      <c r="J220" s="3">
        <v>17544</v>
      </c>
      <c r="K220" s="3">
        <f t="shared" si="13"/>
        <v>730</v>
      </c>
      <c r="L220" s="3">
        <f t="shared" si="13"/>
        <v>1053</v>
      </c>
      <c r="M220" s="3">
        <f t="shared" si="13"/>
        <v>1462</v>
      </c>
      <c r="N220" t="str">
        <f t="shared" si="14"/>
        <v>HAUTS-DE-FRANCE|62 - Pas-de-Calais|CA du Pays de Saint-Omer</v>
      </c>
      <c r="O220" t="str">
        <f t="shared" si="15"/>
        <v>HDF</v>
      </c>
    </row>
    <row r="221" spans="1:15" x14ac:dyDescent="0.25">
      <c r="A221" t="s">
        <v>403</v>
      </c>
      <c r="B221" t="str">
        <f t="shared" si="12"/>
        <v>Pas-de-Calais</v>
      </c>
      <c r="C221" t="s">
        <v>467</v>
      </c>
      <c r="D221" t="s">
        <v>480</v>
      </c>
      <c r="E221" t="s">
        <v>481</v>
      </c>
      <c r="F221" t="s">
        <v>1003</v>
      </c>
      <c r="G221" t="s">
        <v>18</v>
      </c>
      <c r="H221" s="35">
        <v>8580</v>
      </c>
      <c r="I221" s="3">
        <v>12558</v>
      </c>
      <c r="J221" s="3">
        <v>17920</v>
      </c>
      <c r="K221" s="3">
        <f t="shared" si="13"/>
        <v>715</v>
      </c>
      <c r="L221" s="3">
        <f t="shared" si="13"/>
        <v>1047</v>
      </c>
      <c r="M221" s="3">
        <f t="shared" si="13"/>
        <v>1493</v>
      </c>
      <c r="N221" t="str">
        <f t="shared" si="14"/>
        <v>HAUTS-DE-FRANCE|62 - Pas-de-Calais|CA Grand Calais Terres et Mers</v>
      </c>
      <c r="O221" t="str">
        <f t="shared" si="15"/>
        <v>HDF</v>
      </c>
    </row>
    <row r="222" spans="1:15" x14ac:dyDescent="0.25">
      <c r="A222" t="s">
        <v>403</v>
      </c>
      <c r="B222" t="str">
        <f t="shared" si="12"/>
        <v>Pas-de-Calais</v>
      </c>
      <c r="C222" t="s">
        <v>467</v>
      </c>
      <c r="D222" t="s">
        <v>482</v>
      </c>
      <c r="E222" t="s">
        <v>483</v>
      </c>
      <c r="F222" t="s">
        <v>1003</v>
      </c>
      <c r="G222" t="s">
        <v>18</v>
      </c>
      <c r="H222" s="35">
        <v>9262</v>
      </c>
      <c r="I222" s="3">
        <v>13652</v>
      </c>
      <c r="J222" s="3">
        <v>19200</v>
      </c>
      <c r="K222" s="3">
        <f t="shared" si="13"/>
        <v>772</v>
      </c>
      <c r="L222" s="3">
        <f t="shared" si="13"/>
        <v>1138</v>
      </c>
      <c r="M222" s="3">
        <f t="shared" si="13"/>
        <v>1600</v>
      </c>
      <c r="N222" t="str">
        <f t="shared" si="14"/>
        <v>HAUTS-DE-FRANCE|62 - Pas-de-Calais|CU d'Arras</v>
      </c>
      <c r="O222" t="str">
        <f t="shared" si="15"/>
        <v>HDF</v>
      </c>
    </row>
    <row r="223" spans="1:15" x14ac:dyDescent="0.25">
      <c r="A223" t="s">
        <v>403</v>
      </c>
      <c r="B223" t="str">
        <f t="shared" si="12"/>
        <v>Somme</v>
      </c>
      <c r="C223" t="s">
        <v>484</v>
      </c>
      <c r="D223" t="s">
        <v>485</v>
      </c>
      <c r="E223" t="s">
        <v>486</v>
      </c>
      <c r="F223" t="s">
        <v>1003</v>
      </c>
      <c r="G223" t="s">
        <v>18</v>
      </c>
      <c r="H223" s="35">
        <v>9300</v>
      </c>
      <c r="I223" s="3">
        <v>13645</v>
      </c>
      <c r="J223" s="3">
        <v>19248</v>
      </c>
      <c r="K223" s="3">
        <f t="shared" si="13"/>
        <v>775</v>
      </c>
      <c r="L223" s="3">
        <f t="shared" si="13"/>
        <v>1137</v>
      </c>
      <c r="M223" s="3">
        <f t="shared" si="13"/>
        <v>1604</v>
      </c>
      <c r="N223" t="str">
        <f t="shared" si="14"/>
        <v>HAUTS-DE-FRANCE|80 - Somme|CA Amiens Métropole</v>
      </c>
      <c r="O223" t="str">
        <f t="shared" si="15"/>
        <v>HDF</v>
      </c>
    </row>
    <row r="224" spans="1:15" x14ac:dyDescent="0.25">
      <c r="A224" t="s">
        <v>403</v>
      </c>
      <c r="B224" t="str">
        <f t="shared" si="12"/>
        <v>Somme</v>
      </c>
      <c r="C224" t="s">
        <v>484</v>
      </c>
      <c r="D224" t="s">
        <v>487</v>
      </c>
      <c r="E224" t="s">
        <v>488</v>
      </c>
      <c r="F224" t="s">
        <v>1003</v>
      </c>
      <c r="G224" t="s">
        <v>18</v>
      </c>
      <c r="H224" s="35">
        <v>9024</v>
      </c>
      <c r="I224" s="3">
        <v>12480</v>
      </c>
      <c r="J224" s="3">
        <v>17640</v>
      </c>
      <c r="K224" s="3">
        <f t="shared" si="13"/>
        <v>752</v>
      </c>
      <c r="L224" s="3">
        <f t="shared" si="13"/>
        <v>1040</v>
      </c>
      <c r="M224" s="3">
        <f t="shared" si="13"/>
        <v>1470</v>
      </c>
      <c r="N224" t="str">
        <f t="shared" si="14"/>
        <v>HAUTS-DE-FRANCE|80 - Somme|CA de la Baie de Somme</v>
      </c>
      <c r="O224" t="str">
        <f t="shared" si="15"/>
        <v>HDF</v>
      </c>
    </row>
    <row r="225" spans="1:15" x14ac:dyDescent="0.25">
      <c r="A225" t="s">
        <v>489</v>
      </c>
      <c r="B225" t="str">
        <f t="shared" si="12"/>
        <v>Paris</v>
      </c>
      <c r="C225" t="s">
        <v>491</v>
      </c>
      <c r="D225" t="s">
        <v>490</v>
      </c>
      <c r="E225" t="s">
        <v>492</v>
      </c>
      <c r="F225" t="s">
        <v>1003</v>
      </c>
      <c r="G225" t="s">
        <v>18</v>
      </c>
      <c r="H225" s="35">
        <v>12083</v>
      </c>
      <c r="I225" s="3">
        <v>17796</v>
      </c>
      <c r="J225" s="3">
        <v>23556</v>
      </c>
      <c r="K225" s="3">
        <f t="shared" si="13"/>
        <v>1007</v>
      </c>
      <c r="L225" s="3">
        <f t="shared" si="13"/>
        <v>1483</v>
      </c>
      <c r="M225" s="3">
        <f t="shared" si="13"/>
        <v>1963</v>
      </c>
      <c r="N225" t="str">
        <f t="shared" si="14"/>
        <v>ÎLE-DE-FRANCE|75 - Paris|Paris</v>
      </c>
      <c r="O225" t="str">
        <f t="shared" si="15"/>
        <v>IDF</v>
      </c>
    </row>
    <row r="226" spans="1:15" x14ac:dyDescent="0.25">
      <c r="A226" t="s">
        <v>489</v>
      </c>
      <c r="B226" t="str">
        <f t="shared" si="12"/>
        <v>Seine-et-Marne</v>
      </c>
      <c r="C226" t="s">
        <v>493</v>
      </c>
      <c r="D226" t="s">
        <v>494</v>
      </c>
      <c r="E226" t="s">
        <v>495</v>
      </c>
      <c r="F226" t="s">
        <v>1003</v>
      </c>
      <c r="G226" t="s">
        <v>18</v>
      </c>
      <c r="H226" s="35">
        <v>12083</v>
      </c>
      <c r="I226" s="3">
        <v>17796</v>
      </c>
      <c r="J226" s="3">
        <v>23556</v>
      </c>
      <c r="K226" s="3">
        <f t="shared" si="13"/>
        <v>1007</v>
      </c>
      <c r="L226" s="3">
        <f t="shared" si="13"/>
        <v>1483</v>
      </c>
      <c r="M226" s="3">
        <f t="shared" si="13"/>
        <v>1963</v>
      </c>
      <c r="N226" t="str">
        <f t="shared" si="14"/>
        <v>ÎLE-DE-FRANCE|77 - Seine-et-Marne|CA Coulommiers Pays de Brie</v>
      </c>
      <c r="O226" t="str">
        <f t="shared" si="15"/>
        <v>IDF</v>
      </c>
    </row>
    <row r="227" spans="1:15" x14ac:dyDescent="0.25">
      <c r="A227" t="s">
        <v>489</v>
      </c>
      <c r="B227" t="str">
        <f t="shared" si="12"/>
        <v>Seine-et-Marne</v>
      </c>
      <c r="C227" t="s">
        <v>493</v>
      </c>
      <c r="D227" t="s">
        <v>496</v>
      </c>
      <c r="E227" t="s">
        <v>497</v>
      </c>
      <c r="F227" t="s">
        <v>1003</v>
      </c>
      <c r="G227" t="s">
        <v>18</v>
      </c>
      <c r="H227" s="35">
        <v>12083</v>
      </c>
      <c r="I227" s="3">
        <v>17796</v>
      </c>
      <c r="J227" s="3">
        <v>23556</v>
      </c>
      <c r="K227" s="3">
        <f t="shared" si="13"/>
        <v>1007</v>
      </c>
      <c r="L227" s="3">
        <f t="shared" si="13"/>
        <v>1483</v>
      </c>
      <c r="M227" s="3">
        <f t="shared" si="13"/>
        <v>1963</v>
      </c>
      <c r="N227" t="str">
        <f t="shared" si="14"/>
        <v>ÎLE-DE-FRANCE|77 - Seine-et-Marne|CA du Pays de Fontainebleau</v>
      </c>
      <c r="O227" t="str">
        <f t="shared" si="15"/>
        <v>IDF</v>
      </c>
    </row>
    <row r="228" spans="1:15" x14ac:dyDescent="0.25">
      <c r="A228" t="s">
        <v>489</v>
      </c>
      <c r="B228" t="str">
        <f t="shared" si="12"/>
        <v>Seine-et-Marne</v>
      </c>
      <c r="C228" t="s">
        <v>493</v>
      </c>
      <c r="D228" t="s">
        <v>498</v>
      </c>
      <c r="E228" t="s">
        <v>499</v>
      </c>
      <c r="F228" t="s">
        <v>1003</v>
      </c>
      <c r="G228" t="s">
        <v>18</v>
      </c>
      <c r="H228" s="35">
        <v>12083</v>
      </c>
      <c r="I228" s="3">
        <v>17796</v>
      </c>
      <c r="J228" s="3">
        <v>23556</v>
      </c>
      <c r="K228" s="3">
        <f t="shared" si="13"/>
        <v>1007</v>
      </c>
      <c r="L228" s="3">
        <f t="shared" si="13"/>
        <v>1483</v>
      </c>
      <c r="M228" s="3">
        <f t="shared" si="13"/>
        <v>1963</v>
      </c>
      <c r="N228" t="str">
        <f t="shared" si="14"/>
        <v>ÎLE-DE-FRANCE|77 - Seine-et-Marne|CA du Pays de Meaux</v>
      </c>
      <c r="O228" t="str">
        <f t="shared" si="15"/>
        <v>IDF</v>
      </c>
    </row>
    <row r="229" spans="1:15" x14ac:dyDescent="0.25">
      <c r="A229" t="s">
        <v>489</v>
      </c>
      <c r="B229" t="str">
        <f t="shared" si="12"/>
        <v>Seine-et-Marne</v>
      </c>
      <c r="C229" t="s">
        <v>493</v>
      </c>
      <c r="D229" t="s">
        <v>500</v>
      </c>
      <c r="E229" t="s">
        <v>501</v>
      </c>
      <c r="F229" t="s">
        <v>1003</v>
      </c>
      <c r="G229" t="s">
        <v>18</v>
      </c>
      <c r="H229" s="35">
        <v>12083</v>
      </c>
      <c r="I229" s="3">
        <v>17796</v>
      </c>
      <c r="J229" s="3">
        <v>23556</v>
      </c>
      <c r="K229" s="3">
        <f t="shared" si="13"/>
        <v>1007</v>
      </c>
      <c r="L229" s="3">
        <f t="shared" si="13"/>
        <v>1483</v>
      </c>
      <c r="M229" s="3">
        <f t="shared" si="13"/>
        <v>1963</v>
      </c>
      <c r="N229" t="str">
        <f t="shared" si="14"/>
        <v>ÎLE-DE-FRANCE|77 - Seine-et-Marne|CA Grand Paris Sud Seine Essonne Sénart</v>
      </c>
      <c r="O229" t="str">
        <f t="shared" si="15"/>
        <v>IDF</v>
      </c>
    </row>
    <row r="230" spans="1:15" x14ac:dyDescent="0.25">
      <c r="A230" t="s">
        <v>489</v>
      </c>
      <c r="B230" t="str">
        <f t="shared" si="12"/>
        <v>Seine-et-Marne</v>
      </c>
      <c r="C230" t="s">
        <v>493</v>
      </c>
      <c r="D230" t="s">
        <v>502</v>
      </c>
      <c r="E230" t="s">
        <v>503</v>
      </c>
      <c r="F230" t="s">
        <v>1003</v>
      </c>
      <c r="G230" t="s">
        <v>18</v>
      </c>
      <c r="H230" s="35">
        <v>12083</v>
      </c>
      <c r="I230" s="3">
        <v>17796</v>
      </c>
      <c r="J230" s="3">
        <v>23556</v>
      </c>
      <c r="K230" s="3">
        <f t="shared" si="13"/>
        <v>1007</v>
      </c>
      <c r="L230" s="3">
        <f t="shared" si="13"/>
        <v>1483</v>
      </c>
      <c r="M230" s="3">
        <f t="shared" si="13"/>
        <v>1963</v>
      </c>
      <c r="N230" t="str">
        <f t="shared" si="14"/>
        <v>ÎLE-DE-FRANCE|77 - Seine-et-Marne|CA Marne et Gondoire</v>
      </c>
      <c r="O230" t="str">
        <f t="shared" si="15"/>
        <v>IDF</v>
      </c>
    </row>
    <row r="231" spans="1:15" x14ac:dyDescent="0.25">
      <c r="A231" t="s">
        <v>489</v>
      </c>
      <c r="B231" t="str">
        <f t="shared" si="12"/>
        <v>Seine-et-Marne</v>
      </c>
      <c r="C231" t="s">
        <v>493</v>
      </c>
      <c r="D231" t="s">
        <v>504</v>
      </c>
      <c r="E231" t="s">
        <v>505</v>
      </c>
      <c r="F231" t="s">
        <v>1003</v>
      </c>
      <c r="G231" t="s">
        <v>18</v>
      </c>
      <c r="H231" s="35">
        <v>12083</v>
      </c>
      <c r="I231" s="3">
        <v>17796</v>
      </c>
      <c r="J231" s="3">
        <v>23556</v>
      </c>
      <c r="K231" s="3">
        <f t="shared" si="13"/>
        <v>1007</v>
      </c>
      <c r="L231" s="3">
        <f t="shared" si="13"/>
        <v>1483</v>
      </c>
      <c r="M231" s="3">
        <f t="shared" si="13"/>
        <v>1963</v>
      </c>
      <c r="N231" t="str">
        <f t="shared" si="14"/>
        <v>ÎLE-DE-FRANCE|77 - Seine-et-Marne|CA Melun Val de Seine</v>
      </c>
      <c r="O231" t="str">
        <f t="shared" si="15"/>
        <v>IDF</v>
      </c>
    </row>
    <row r="232" spans="1:15" x14ac:dyDescent="0.25">
      <c r="A232" t="s">
        <v>489</v>
      </c>
      <c r="B232" t="str">
        <f t="shared" si="12"/>
        <v>Seine-et-Marne</v>
      </c>
      <c r="C232" t="s">
        <v>493</v>
      </c>
      <c r="D232" t="s">
        <v>506</v>
      </c>
      <c r="E232" t="s">
        <v>507</v>
      </c>
      <c r="F232" t="s">
        <v>1003</v>
      </c>
      <c r="G232" t="s">
        <v>18</v>
      </c>
      <c r="H232" s="35">
        <v>12083</v>
      </c>
      <c r="I232" s="3">
        <v>17796</v>
      </c>
      <c r="J232" s="3">
        <v>23556</v>
      </c>
      <c r="K232" s="3">
        <f t="shared" si="13"/>
        <v>1007</v>
      </c>
      <c r="L232" s="3">
        <f t="shared" si="13"/>
        <v>1483</v>
      </c>
      <c r="M232" s="3">
        <f t="shared" si="13"/>
        <v>1963</v>
      </c>
      <c r="N232" t="str">
        <f t="shared" si="14"/>
        <v>ÎLE-DE-FRANCE|77 - Seine-et-Marne|CA Paris - Vallée de la Marne</v>
      </c>
      <c r="O232" t="str">
        <f t="shared" si="15"/>
        <v>IDF</v>
      </c>
    </row>
    <row r="233" spans="1:15" x14ac:dyDescent="0.25">
      <c r="A233" t="s">
        <v>489</v>
      </c>
      <c r="B233" t="str">
        <f t="shared" si="12"/>
        <v>Seine-et-Marne</v>
      </c>
      <c r="C233" t="s">
        <v>493</v>
      </c>
      <c r="D233" t="s">
        <v>508</v>
      </c>
      <c r="E233" t="s">
        <v>509</v>
      </c>
      <c r="F233" t="s">
        <v>1003</v>
      </c>
      <c r="G233" t="s">
        <v>18</v>
      </c>
      <c r="H233" s="35">
        <v>12083</v>
      </c>
      <c r="I233" s="3">
        <v>17796</v>
      </c>
      <c r="J233" s="3">
        <v>23556</v>
      </c>
      <c r="K233" s="3">
        <f t="shared" si="13"/>
        <v>1007</v>
      </c>
      <c r="L233" s="3">
        <f t="shared" si="13"/>
        <v>1483</v>
      </c>
      <c r="M233" s="3">
        <f t="shared" si="13"/>
        <v>1963</v>
      </c>
      <c r="N233" t="str">
        <f t="shared" si="14"/>
        <v>ÎLE-DE-FRANCE|77 - Seine-et-Marne|CA Roissy Pays de France</v>
      </c>
      <c r="O233" t="str">
        <f t="shared" si="15"/>
        <v>IDF</v>
      </c>
    </row>
    <row r="234" spans="1:15" x14ac:dyDescent="0.25">
      <c r="A234" t="s">
        <v>489</v>
      </c>
      <c r="B234" t="str">
        <f t="shared" si="12"/>
        <v>Seine-et-Marne</v>
      </c>
      <c r="C234" t="s">
        <v>493</v>
      </c>
      <c r="D234" t="s">
        <v>510</v>
      </c>
      <c r="E234" t="s">
        <v>511</v>
      </c>
      <c r="F234" t="s">
        <v>1003</v>
      </c>
      <c r="G234" t="s">
        <v>18</v>
      </c>
      <c r="H234" s="35">
        <v>12083</v>
      </c>
      <c r="I234" s="3">
        <v>17796</v>
      </c>
      <c r="J234" s="3">
        <v>23556</v>
      </c>
      <c r="K234" s="3">
        <f t="shared" si="13"/>
        <v>1007</v>
      </c>
      <c r="L234" s="3">
        <f t="shared" si="13"/>
        <v>1483</v>
      </c>
      <c r="M234" s="3">
        <f t="shared" si="13"/>
        <v>1963</v>
      </c>
      <c r="N234" t="str">
        <f t="shared" si="14"/>
        <v>ÎLE-DE-FRANCE|77 - Seine-et-Marne|CA Val d'Europe Agglomération</v>
      </c>
      <c r="O234" t="str">
        <f t="shared" si="15"/>
        <v>IDF</v>
      </c>
    </row>
    <row r="235" spans="1:15" x14ac:dyDescent="0.25">
      <c r="A235" t="s">
        <v>489</v>
      </c>
      <c r="B235" t="str">
        <f t="shared" si="12"/>
        <v>Seine-et-Marne</v>
      </c>
      <c r="C235" t="s">
        <v>493</v>
      </c>
      <c r="D235" t="s">
        <v>512</v>
      </c>
      <c r="E235" t="s">
        <v>513</v>
      </c>
      <c r="F235" t="s">
        <v>1003</v>
      </c>
      <c r="G235" t="s">
        <v>18</v>
      </c>
      <c r="H235" s="35">
        <v>12083</v>
      </c>
      <c r="I235" s="3">
        <v>17796</v>
      </c>
      <c r="J235" s="3">
        <v>23556</v>
      </c>
      <c r="K235" s="3">
        <f t="shared" si="13"/>
        <v>1007</v>
      </c>
      <c r="L235" s="3">
        <f t="shared" si="13"/>
        <v>1483</v>
      </c>
      <c r="M235" s="3">
        <f t="shared" si="13"/>
        <v>1963</v>
      </c>
      <c r="N235" t="str">
        <f t="shared" si="14"/>
        <v>ÎLE-DE-FRANCE|77 - Seine-et-Marne|CC du Provinois</v>
      </c>
      <c r="O235" t="str">
        <f t="shared" si="15"/>
        <v>IDF</v>
      </c>
    </row>
    <row r="236" spans="1:15" x14ac:dyDescent="0.25">
      <c r="A236" t="s">
        <v>489</v>
      </c>
      <c r="B236" t="str">
        <f t="shared" si="12"/>
        <v>Seine-et-Marne</v>
      </c>
      <c r="C236" t="s">
        <v>493</v>
      </c>
      <c r="D236" t="s">
        <v>514</v>
      </c>
      <c r="E236" t="s">
        <v>515</v>
      </c>
      <c r="F236" t="s">
        <v>1003</v>
      </c>
      <c r="G236" t="s">
        <v>18</v>
      </c>
      <c r="H236" s="35">
        <v>12083</v>
      </c>
      <c r="I236" s="3">
        <v>17796</v>
      </c>
      <c r="J236" s="3">
        <v>23556</v>
      </c>
      <c r="K236" s="3">
        <f t="shared" si="13"/>
        <v>1007</v>
      </c>
      <c r="L236" s="3">
        <f t="shared" si="13"/>
        <v>1483</v>
      </c>
      <c r="M236" s="3">
        <f t="shared" si="13"/>
        <v>1963</v>
      </c>
      <c r="N236" t="str">
        <f t="shared" si="14"/>
        <v>ÎLE-DE-FRANCE|77 - Seine-et-Marne|CC Moret Seine et Loing</v>
      </c>
      <c r="O236" t="str">
        <f t="shared" si="15"/>
        <v>IDF</v>
      </c>
    </row>
    <row r="237" spans="1:15" x14ac:dyDescent="0.25">
      <c r="A237" t="s">
        <v>489</v>
      </c>
      <c r="B237" t="str">
        <f t="shared" si="12"/>
        <v>Seine-et-Marne</v>
      </c>
      <c r="C237" t="s">
        <v>493</v>
      </c>
      <c r="D237" t="s">
        <v>516</v>
      </c>
      <c r="E237" t="s">
        <v>517</v>
      </c>
      <c r="F237" t="s">
        <v>1003</v>
      </c>
      <c r="G237" t="s">
        <v>18</v>
      </c>
      <c r="H237" s="35">
        <v>12083</v>
      </c>
      <c r="I237" s="3">
        <v>17796</v>
      </c>
      <c r="J237" s="3">
        <v>23556</v>
      </c>
      <c r="K237" s="3">
        <f t="shared" si="13"/>
        <v>1007</v>
      </c>
      <c r="L237" s="3">
        <f t="shared" si="13"/>
        <v>1483</v>
      </c>
      <c r="M237" s="3">
        <f t="shared" si="13"/>
        <v>1963</v>
      </c>
      <c r="N237" t="str">
        <f t="shared" si="14"/>
        <v>ÎLE-DE-FRANCE|77 - Seine-et-Marne|CC Pays de Montereau</v>
      </c>
      <c r="O237" t="str">
        <f t="shared" si="15"/>
        <v>IDF</v>
      </c>
    </row>
    <row r="238" spans="1:15" x14ac:dyDescent="0.25">
      <c r="A238" t="s">
        <v>489</v>
      </c>
      <c r="B238" t="str">
        <f t="shared" si="12"/>
        <v>Seine-et-Marne</v>
      </c>
      <c r="C238" t="s">
        <v>493</v>
      </c>
      <c r="D238" t="s">
        <v>518</v>
      </c>
      <c r="E238" t="s">
        <v>519</v>
      </c>
      <c r="F238" t="s">
        <v>1003</v>
      </c>
      <c r="G238" t="s">
        <v>18</v>
      </c>
      <c r="H238" s="35">
        <v>12083</v>
      </c>
      <c r="I238" s="3">
        <v>17796</v>
      </c>
      <c r="J238" s="3">
        <v>23556</v>
      </c>
      <c r="K238" s="3">
        <f t="shared" si="13"/>
        <v>1007</v>
      </c>
      <c r="L238" s="3">
        <f t="shared" si="13"/>
        <v>1483</v>
      </c>
      <c r="M238" s="3">
        <f t="shared" si="13"/>
        <v>1963</v>
      </c>
      <c r="N238" t="str">
        <f t="shared" si="14"/>
        <v>ÎLE-DE-FRANCE|77 - Seine-et-Marne|CC Pays de Nemours</v>
      </c>
      <c r="O238" t="str">
        <f t="shared" si="15"/>
        <v>IDF</v>
      </c>
    </row>
    <row r="239" spans="1:15" x14ac:dyDescent="0.25">
      <c r="A239" t="s">
        <v>489</v>
      </c>
      <c r="B239" t="str">
        <f t="shared" si="12"/>
        <v>Yvelines</v>
      </c>
      <c r="C239" t="s">
        <v>520</v>
      </c>
      <c r="D239" t="s">
        <v>521</v>
      </c>
      <c r="E239" t="s">
        <v>522</v>
      </c>
      <c r="F239" t="s">
        <v>1003</v>
      </c>
      <c r="G239" t="s">
        <v>18</v>
      </c>
      <c r="H239" s="35">
        <v>12083</v>
      </c>
      <c r="I239" s="3">
        <v>17796</v>
      </c>
      <c r="J239" s="3">
        <v>23556</v>
      </c>
      <c r="K239" s="3">
        <f t="shared" si="13"/>
        <v>1007</v>
      </c>
      <c r="L239" s="3">
        <f t="shared" si="13"/>
        <v>1483</v>
      </c>
      <c r="M239" s="3">
        <f t="shared" si="13"/>
        <v>1963</v>
      </c>
      <c r="N239" t="str">
        <f t="shared" si="14"/>
        <v>ÎLE-DE-FRANCE|78 - Yvelines|CA de Cergy-Pontoise</v>
      </c>
      <c r="O239" t="str">
        <f t="shared" si="15"/>
        <v>IDF</v>
      </c>
    </row>
    <row r="240" spans="1:15" x14ac:dyDescent="0.25">
      <c r="A240" t="s">
        <v>489</v>
      </c>
      <c r="B240" t="str">
        <f t="shared" si="12"/>
        <v>Yvelines</v>
      </c>
      <c r="C240" t="s">
        <v>520</v>
      </c>
      <c r="D240" t="s">
        <v>523</v>
      </c>
      <c r="E240" t="s">
        <v>524</v>
      </c>
      <c r="F240" t="s">
        <v>1003</v>
      </c>
      <c r="G240" t="s">
        <v>18</v>
      </c>
      <c r="H240" s="35">
        <v>12083</v>
      </c>
      <c r="I240" s="3">
        <v>17796</v>
      </c>
      <c r="J240" s="3">
        <v>23556</v>
      </c>
      <c r="K240" s="3">
        <f t="shared" si="13"/>
        <v>1007</v>
      </c>
      <c r="L240" s="3">
        <f t="shared" si="13"/>
        <v>1483</v>
      </c>
      <c r="M240" s="3">
        <f t="shared" si="13"/>
        <v>1963</v>
      </c>
      <c r="N240" t="str">
        <f t="shared" si="14"/>
        <v>ÎLE-DE-FRANCE|78 - Yvelines|CA de Saint Quentin en Yvelines</v>
      </c>
      <c r="O240" t="str">
        <f t="shared" si="15"/>
        <v>IDF</v>
      </c>
    </row>
    <row r="241" spans="1:15" x14ac:dyDescent="0.25">
      <c r="A241" t="s">
        <v>489</v>
      </c>
      <c r="B241" t="str">
        <f t="shared" si="12"/>
        <v>Yvelines</v>
      </c>
      <c r="C241" t="s">
        <v>520</v>
      </c>
      <c r="D241" t="s">
        <v>525</v>
      </c>
      <c r="E241" t="s">
        <v>526</v>
      </c>
      <c r="F241" t="s">
        <v>1003</v>
      </c>
      <c r="G241" t="s">
        <v>18</v>
      </c>
      <c r="H241" s="35">
        <v>12083</v>
      </c>
      <c r="I241" s="3">
        <v>17796</v>
      </c>
      <c r="J241" s="3">
        <v>23556</v>
      </c>
      <c r="K241" s="3">
        <f t="shared" si="13"/>
        <v>1007</v>
      </c>
      <c r="L241" s="3">
        <f t="shared" si="13"/>
        <v>1483</v>
      </c>
      <c r="M241" s="3">
        <f t="shared" si="13"/>
        <v>1963</v>
      </c>
      <c r="N241" t="str">
        <f t="shared" si="14"/>
        <v>ÎLE-DE-FRANCE|78 - Yvelines|CA Rambouillet Territoires</v>
      </c>
      <c r="O241" t="str">
        <f t="shared" si="15"/>
        <v>IDF</v>
      </c>
    </row>
    <row r="242" spans="1:15" x14ac:dyDescent="0.25">
      <c r="A242" t="s">
        <v>489</v>
      </c>
      <c r="B242" t="str">
        <f t="shared" si="12"/>
        <v>Yvelines</v>
      </c>
      <c r="C242" t="s">
        <v>520</v>
      </c>
      <c r="D242" t="s">
        <v>527</v>
      </c>
      <c r="E242" t="s">
        <v>528</v>
      </c>
      <c r="F242" t="s">
        <v>1003</v>
      </c>
      <c r="G242" t="s">
        <v>18</v>
      </c>
      <c r="H242" s="35">
        <v>12083</v>
      </c>
      <c r="I242" s="3">
        <v>17796</v>
      </c>
      <c r="J242" s="3">
        <v>23556</v>
      </c>
      <c r="K242" s="3">
        <f t="shared" si="13"/>
        <v>1007</v>
      </c>
      <c r="L242" s="3">
        <f t="shared" si="13"/>
        <v>1483</v>
      </c>
      <c r="M242" s="3">
        <f t="shared" si="13"/>
        <v>1963</v>
      </c>
      <c r="N242" t="str">
        <f t="shared" si="14"/>
        <v>ÎLE-DE-FRANCE|78 - Yvelines|CA Saint Germain Boucles de Seine</v>
      </c>
      <c r="O242" t="str">
        <f t="shared" si="15"/>
        <v>IDF</v>
      </c>
    </row>
    <row r="243" spans="1:15" x14ac:dyDescent="0.25">
      <c r="A243" t="s">
        <v>489</v>
      </c>
      <c r="B243" t="str">
        <f t="shared" si="12"/>
        <v>Yvelines</v>
      </c>
      <c r="C243" t="s">
        <v>520</v>
      </c>
      <c r="D243" t="s">
        <v>529</v>
      </c>
      <c r="E243" t="s">
        <v>530</v>
      </c>
      <c r="F243" t="s">
        <v>1003</v>
      </c>
      <c r="G243" t="s">
        <v>18</v>
      </c>
      <c r="H243" s="35">
        <v>12083</v>
      </c>
      <c r="I243" s="3">
        <v>17796</v>
      </c>
      <c r="J243" s="3">
        <v>23556</v>
      </c>
      <c r="K243" s="3">
        <f t="shared" si="13"/>
        <v>1007</v>
      </c>
      <c r="L243" s="3">
        <f t="shared" si="13"/>
        <v>1483</v>
      </c>
      <c r="M243" s="3">
        <f t="shared" si="13"/>
        <v>1963</v>
      </c>
      <c r="N243" t="str">
        <f t="shared" si="14"/>
        <v>ÎLE-DE-FRANCE|78 - Yvelines|CA Versailles Grand Parc (CAVGP)</v>
      </c>
      <c r="O243" t="str">
        <f t="shared" si="15"/>
        <v>IDF</v>
      </c>
    </row>
    <row r="244" spans="1:15" x14ac:dyDescent="0.25">
      <c r="A244" t="s">
        <v>489</v>
      </c>
      <c r="B244" t="str">
        <f t="shared" si="12"/>
        <v>Yvelines</v>
      </c>
      <c r="C244" t="s">
        <v>520</v>
      </c>
      <c r="D244" t="s">
        <v>531</v>
      </c>
      <c r="E244" t="s">
        <v>532</v>
      </c>
      <c r="F244" t="s">
        <v>1003</v>
      </c>
      <c r="G244" t="s">
        <v>18</v>
      </c>
      <c r="H244" s="35">
        <v>12083</v>
      </c>
      <c r="I244" s="3">
        <v>17796</v>
      </c>
      <c r="J244" s="3">
        <v>23556</v>
      </c>
      <c r="K244" s="3">
        <f t="shared" si="13"/>
        <v>1007</v>
      </c>
      <c r="L244" s="3">
        <f t="shared" si="13"/>
        <v>1483</v>
      </c>
      <c r="M244" s="3">
        <f t="shared" si="13"/>
        <v>1963</v>
      </c>
      <c r="N244" t="str">
        <f t="shared" si="14"/>
        <v>ÎLE-DE-FRANCE|78 - Yvelines|CU Grand Paris Seine et Oise</v>
      </c>
      <c r="O244" t="str">
        <f t="shared" si="15"/>
        <v>IDF</v>
      </c>
    </row>
    <row r="245" spans="1:15" x14ac:dyDescent="0.25">
      <c r="A245" t="s">
        <v>489</v>
      </c>
      <c r="B245" t="str">
        <f t="shared" si="12"/>
        <v>Essonne</v>
      </c>
      <c r="C245" t="s">
        <v>533</v>
      </c>
      <c r="D245" t="s">
        <v>534</v>
      </c>
      <c r="E245" t="s">
        <v>535</v>
      </c>
      <c r="F245" t="s">
        <v>1003</v>
      </c>
      <c r="G245" t="s">
        <v>18</v>
      </c>
      <c r="H245" s="35">
        <v>12083</v>
      </c>
      <c r="I245" s="3">
        <v>17796</v>
      </c>
      <c r="J245" s="3">
        <v>23556</v>
      </c>
      <c r="K245" s="3">
        <f t="shared" si="13"/>
        <v>1007</v>
      </c>
      <c r="L245" s="3">
        <f t="shared" si="13"/>
        <v>1483</v>
      </c>
      <c r="M245" s="3">
        <f t="shared" si="13"/>
        <v>1963</v>
      </c>
      <c r="N245" t="str">
        <f t="shared" si="14"/>
        <v>ÎLE-DE-FRANCE|91 - Essonne|CA Coeur d'Essonne Agglomération</v>
      </c>
      <c r="O245" t="str">
        <f t="shared" si="15"/>
        <v>IDF</v>
      </c>
    </row>
    <row r="246" spans="1:15" x14ac:dyDescent="0.25">
      <c r="A246" t="s">
        <v>489</v>
      </c>
      <c r="B246" t="str">
        <f t="shared" si="12"/>
        <v>Essonne</v>
      </c>
      <c r="C246" t="s">
        <v>533</v>
      </c>
      <c r="D246" t="s">
        <v>536</v>
      </c>
      <c r="E246" t="s">
        <v>537</v>
      </c>
      <c r="F246" t="s">
        <v>1003</v>
      </c>
      <c r="G246" t="s">
        <v>18</v>
      </c>
      <c r="H246" s="35">
        <v>12083</v>
      </c>
      <c r="I246" s="3">
        <v>17796</v>
      </c>
      <c r="J246" s="3">
        <v>23556</v>
      </c>
      <c r="K246" s="3">
        <f t="shared" si="13"/>
        <v>1007</v>
      </c>
      <c r="L246" s="3">
        <f t="shared" si="13"/>
        <v>1483</v>
      </c>
      <c r="M246" s="3">
        <f t="shared" si="13"/>
        <v>1963</v>
      </c>
      <c r="N246" t="str">
        <f t="shared" si="14"/>
        <v>ÎLE-DE-FRANCE|91 - Essonne|CA Communauté Paris-Saclay</v>
      </c>
      <c r="O246" t="str">
        <f t="shared" si="15"/>
        <v>IDF</v>
      </c>
    </row>
    <row r="247" spans="1:15" x14ac:dyDescent="0.25">
      <c r="A247" t="s">
        <v>489</v>
      </c>
      <c r="B247" t="str">
        <f t="shared" si="12"/>
        <v>Essonne</v>
      </c>
      <c r="C247" t="s">
        <v>533</v>
      </c>
      <c r="D247" t="s">
        <v>538</v>
      </c>
      <c r="E247" t="s">
        <v>539</v>
      </c>
      <c r="F247" t="s">
        <v>1003</v>
      </c>
      <c r="G247" t="s">
        <v>18</v>
      </c>
      <c r="H247" s="35">
        <v>12083</v>
      </c>
      <c r="I247" s="3">
        <v>17796</v>
      </c>
      <c r="J247" s="3">
        <v>23556</v>
      </c>
      <c r="K247" s="3">
        <f t="shared" si="13"/>
        <v>1007</v>
      </c>
      <c r="L247" s="3">
        <f t="shared" si="13"/>
        <v>1483</v>
      </c>
      <c r="M247" s="3">
        <f t="shared" si="13"/>
        <v>1963</v>
      </c>
      <c r="N247" t="str">
        <f t="shared" si="14"/>
        <v>ÎLE-DE-FRANCE|91 - Essonne|CA Étampois Sud Essonne</v>
      </c>
      <c r="O247" t="str">
        <f t="shared" si="15"/>
        <v>IDF</v>
      </c>
    </row>
    <row r="248" spans="1:15" x14ac:dyDescent="0.25">
      <c r="A248" t="s">
        <v>489</v>
      </c>
      <c r="B248" t="str">
        <f t="shared" si="12"/>
        <v>Essonne</v>
      </c>
      <c r="C248" t="s">
        <v>533</v>
      </c>
      <c r="D248" t="s">
        <v>500</v>
      </c>
      <c r="E248" t="s">
        <v>501</v>
      </c>
      <c r="F248" t="s">
        <v>1003</v>
      </c>
      <c r="G248" t="s">
        <v>18</v>
      </c>
      <c r="H248" s="35">
        <v>12083</v>
      </c>
      <c r="I248" s="3">
        <v>17796</v>
      </c>
      <c r="J248" s="3">
        <v>23556</v>
      </c>
      <c r="K248" s="3">
        <f t="shared" si="13"/>
        <v>1007</v>
      </c>
      <c r="L248" s="3">
        <f t="shared" si="13"/>
        <v>1483</v>
      </c>
      <c r="M248" s="3">
        <f t="shared" si="13"/>
        <v>1963</v>
      </c>
      <c r="N248" t="str">
        <f t="shared" si="14"/>
        <v>ÎLE-DE-FRANCE|91 - Essonne|CA Grand Paris Sud Seine Essonne Sénart</v>
      </c>
      <c r="O248" t="str">
        <f t="shared" si="15"/>
        <v>IDF</v>
      </c>
    </row>
    <row r="249" spans="1:15" x14ac:dyDescent="0.25">
      <c r="A249" t="s">
        <v>489</v>
      </c>
      <c r="B249" t="str">
        <f t="shared" si="12"/>
        <v>Essonne</v>
      </c>
      <c r="C249" t="s">
        <v>533</v>
      </c>
      <c r="D249" t="s">
        <v>540</v>
      </c>
      <c r="E249" t="s">
        <v>541</v>
      </c>
      <c r="F249" t="s">
        <v>1003</v>
      </c>
      <c r="G249" t="s">
        <v>18</v>
      </c>
      <c r="H249" s="35">
        <v>12083</v>
      </c>
      <c r="I249" s="3">
        <v>17796</v>
      </c>
      <c r="J249" s="3">
        <v>23556</v>
      </c>
      <c r="K249" s="3">
        <f t="shared" si="13"/>
        <v>1007</v>
      </c>
      <c r="L249" s="3">
        <f t="shared" si="13"/>
        <v>1483</v>
      </c>
      <c r="M249" s="3">
        <f t="shared" si="13"/>
        <v>1963</v>
      </c>
      <c r="N249" t="str">
        <f t="shared" si="14"/>
        <v>ÎLE-DE-FRANCE|91 - Essonne|CA Val d'Yerres Val de Seine</v>
      </c>
      <c r="O249" t="str">
        <f t="shared" si="15"/>
        <v>IDF</v>
      </c>
    </row>
    <row r="250" spans="1:15" x14ac:dyDescent="0.25">
      <c r="A250" t="s">
        <v>489</v>
      </c>
      <c r="B250" t="str">
        <f t="shared" si="12"/>
        <v>Essonne</v>
      </c>
      <c r="C250" t="s">
        <v>533</v>
      </c>
      <c r="D250" t="s">
        <v>529</v>
      </c>
      <c r="E250" t="s">
        <v>530</v>
      </c>
      <c r="F250" t="s">
        <v>1003</v>
      </c>
      <c r="G250" t="s">
        <v>18</v>
      </c>
      <c r="H250" s="35">
        <v>12083</v>
      </c>
      <c r="I250" s="3">
        <v>17796</v>
      </c>
      <c r="J250" s="3">
        <v>23556</v>
      </c>
      <c r="K250" s="3">
        <f t="shared" si="13"/>
        <v>1007</v>
      </c>
      <c r="L250" s="3">
        <f t="shared" si="13"/>
        <v>1483</v>
      </c>
      <c r="M250" s="3">
        <f t="shared" si="13"/>
        <v>1963</v>
      </c>
      <c r="N250" t="str">
        <f t="shared" si="14"/>
        <v>ÎLE-DE-FRANCE|91 - Essonne|CA Versailles Grand Parc (CAVGP)</v>
      </c>
      <c r="O250" t="str">
        <f t="shared" si="15"/>
        <v>IDF</v>
      </c>
    </row>
    <row r="251" spans="1:15" x14ac:dyDescent="0.25">
      <c r="A251" t="s">
        <v>489</v>
      </c>
      <c r="B251" t="str">
        <f t="shared" si="12"/>
        <v>Essonne</v>
      </c>
      <c r="C251" t="s">
        <v>533</v>
      </c>
      <c r="D251" t="s">
        <v>542</v>
      </c>
      <c r="E251" t="s">
        <v>543</v>
      </c>
      <c r="F251" t="s">
        <v>1003</v>
      </c>
      <c r="G251" t="s">
        <v>18</v>
      </c>
      <c r="H251" s="35">
        <v>12083</v>
      </c>
      <c r="I251" s="3">
        <v>17796</v>
      </c>
      <c r="J251" s="3">
        <v>23556</v>
      </c>
      <c r="K251" s="3">
        <f t="shared" si="13"/>
        <v>1007</v>
      </c>
      <c r="L251" s="3">
        <f t="shared" si="13"/>
        <v>1483</v>
      </c>
      <c r="M251" s="3">
        <f t="shared" si="13"/>
        <v>1963</v>
      </c>
      <c r="N251" t="str">
        <f t="shared" si="14"/>
        <v>ÎLE-DE-FRANCE|91 - Essonne|Grand-Orly Seine Bièvre</v>
      </c>
      <c r="O251" t="str">
        <f t="shared" si="15"/>
        <v>IDF</v>
      </c>
    </row>
    <row r="252" spans="1:15" x14ac:dyDescent="0.25">
      <c r="A252" t="s">
        <v>489</v>
      </c>
      <c r="B252" t="str">
        <f t="shared" si="12"/>
        <v>Hauts-de-Seine</v>
      </c>
      <c r="C252" t="s">
        <v>544</v>
      </c>
      <c r="D252" t="s">
        <v>545</v>
      </c>
      <c r="E252" t="s">
        <v>546</v>
      </c>
      <c r="F252" t="s">
        <v>1003</v>
      </c>
      <c r="G252" t="s">
        <v>18</v>
      </c>
      <c r="H252" s="35">
        <v>12083</v>
      </c>
      <c r="I252" s="3">
        <v>17796</v>
      </c>
      <c r="J252" s="3">
        <v>23556</v>
      </c>
      <c r="K252" s="3">
        <f t="shared" si="13"/>
        <v>1007</v>
      </c>
      <c r="L252" s="3">
        <f t="shared" si="13"/>
        <v>1483</v>
      </c>
      <c r="M252" s="3">
        <f t="shared" si="13"/>
        <v>1963</v>
      </c>
      <c r="N252" t="str">
        <f t="shared" si="14"/>
        <v>ÎLE-DE-FRANCE|92 - Hauts-de-Seine|Boucle Nord de Seine</v>
      </c>
      <c r="O252" t="str">
        <f t="shared" si="15"/>
        <v>IDF</v>
      </c>
    </row>
    <row r="253" spans="1:15" x14ac:dyDescent="0.25">
      <c r="A253" t="s">
        <v>489</v>
      </c>
      <c r="B253" t="str">
        <f t="shared" si="12"/>
        <v>Hauts-de-Seine</v>
      </c>
      <c r="C253" t="s">
        <v>544</v>
      </c>
      <c r="D253" t="s">
        <v>547</v>
      </c>
      <c r="E253" t="s">
        <v>548</v>
      </c>
      <c r="F253" t="s">
        <v>1003</v>
      </c>
      <c r="G253" t="s">
        <v>18</v>
      </c>
      <c r="H253" s="35">
        <v>12083</v>
      </c>
      <c r="I253" s="3">
        <v>17796</v>
      </c>
      <c r="J253" s="3">
        <v>23556</v>
      </c>
      <c r="K253" s="3">
        <f t="shared" si="13"/>
        <v>1007</v>
      </c>
      <c r="L253" s="3">
        <f t="shared" si="13"/>
        <v>1483</v>
      </c>
      <c r="M253" s="3">
        <f t="shared" si="13"/>
        <v>1963</v>
      </c>
      <c r="N253" t="str">
        <f t="shared" si="14"/>
        <v>ÎLE-DE-FRANCE|92 - Hauts-de-Seine|Grand Paris Seine Ouest</v>
      </c>
      <c r="O253" t="str">
        <f t="shared" si="15"/>
        <v>IDF</v>
      </c>
    </row>
    <row r="254" spans="1:15" x14ac:dyDescent="0.25">
      <c r="A254" t="s">
        <v>489</v>
      </c>
      <c r="B254" t="str">
        <f t="shared" si="12"/>
        <v>Hauts-de-Seine</v>
      </c>
      <c r="C254" t="s">
        <v>544</v>
      </c>
      <c r="D254" t="s">
        <v>549</v>
      </c>
      <c r="E254" t="s">
        <v>550</v>
      </c>
      <c r="F254" t="s">
        <v>1003</v>
      </c>
      <c r="G254" t="s">
        <v>18</v>
      </c>
      <c r="H254" s="35">
        <v>12083</v>
      </c>
      <c r="I254" s="3">
        <v>17796</v>
      </c>
      <c r="J254" s="3">
        <v>23556</v>
      </c>
      <c r="K254" s="3">
        <f t="shared" si="13"/>
        <v>1007</v>
      </c>
      <c r="L254" s="3">
        <f t="shared" si="13"/>
        <v>1483</v>
      </c>
      <c r="M254" s="3">
        <f t="shared" si="13"/>
        <v>1963</v>
      </c>
      <c r="N254" t="str">
        <f t="shared" si="14"/>
        <v>ÎLE-DE-FRANCE|92 - Hauts-de-Seine|Paris Ouest La Défense</v>
      </c>
      <c r="O254" t="str">
        <f t="shared" si="15"/>
        <v>IDF</v>
      </c>
    </row>
    <row r="255" spans="1:15" x14ac:dyDescent="0.25">
      <c r="A255" t="s">
        <v>489</v>
      </c>
      <c r="B255" t="str">
        <f t="shared" si="12"/>
        <v>Hauts-de-Seine</v>
      </c>
      <c r="C255" t="s">
        <v>544</v>
      </c>
      <c r="D255" t="s">
        <v>551</v>
      </c>
      <c r="E255" t="s">
        <v>552</v>
      </c>
      <c r="F255" t="s">
        <v>1003</v>
      </c>
      <c r="G255" t="s">
        <v>18</v>
      </c>
      <c r="H255" s="35">
        <v>12083</v>
      </c>
      <c r="I255" s="3">
        <v>17796</v>
      </c>
      <c r="J255" s="3">
        <v>23556</v>
      </c>
      <c r="K255" s="3">
        <f t="shared" si="13"/>
        <v>1007</v>
      </c>
      <c r="L255" s="3">
        <f t="shared" si="13"/>
        <v>1483</v>
      </c>
      <c r="M255" s="3">
        <f t="shared" si="13"/>
        <v>1963</v>
      </c>
      <c r="N255" t="str">
        <f t="shared" si="14"/>
        <v>ÎLE-DE-FRANCE|92 - Hauts-de-Seine|Vallée Sud-Grand Paris</v>
      </c>
      <c r="O255" t="str">
        <f t="shared" si="15"/>
        <v>IDF</v>
      </c>
    </row>
    <row r="256" spans="1:15" x14ac:dyDescent="0.25">
      <c r="A256" t="s">
        <v>489</v>
      </c>
      <c r="B256" t="str">
        <f t="shared" si="12"/>
        <v>Seine-Saint-Denis</v>
      </c>
      <c r="C256" t="s">
        <v>553</v>
      </c>
      <c r="D256" t="s">
        <v>554</v>
      </c>
      <c r="E256" t="s">
        <v>555</v>
      </c>
      <c r="F256" t="s">
        <v>1003</v>
      </c>
      <c r="G256" t="s">
        <v>18</v>
      </c>
      <c r="H256" s="35">
        <v>12083</v>
      </c>
      <c r="I256" s="3">
        <v>17796</v>
      </c>
      <c r="J256" s="3">
        <v>23556</v>
      </c>
      <c r="K256" s="3">
        <f t="shared" si="13"/>
        <v>1007</v>
      </c>
      <c r="L256" s="3">
        <f t="shared" si="13"/>
        <v>1483</v>
      </c>
      <c r="M256" s="3">
        <f t="shared" si="13"/>
        <v>1963</v>
      </c>
      <c r="N256" t="str">
        <f t="shared" si="14"/>
        <v>ÎLE-DE-FRANCE|93 - Seine-Saint-Denis|Est Ensemble</v>
      </c>
      <c r="O256" t="str">
        <f t="shared" si="15"/>
        <v>IDF</v>
      </c>
    </row>
    <row r="257" spans="1:15" x14ac:dyDescent="0.25">
      <c r="A257" t="s">
        <v>489</v>
      </c>
      <c r="B257" t="str">
        <f t="shared" si="12"/>
        <v>Seine-Saint-Denis</v>
      </c>
      <c r="C257" t="s">
        <v>553</v>
      </c>
      <c r="D257" t="s">
        <v>556</v>
      </c>
      <c r="E257" t="s">
        <v>557</v>
      </c>
      <c r="F257" t="s">
        <v>1003</v>
      </c>
      <c r="G257" t="s">
        <v>18</v>
      </c>
      <c r="H257" s="35">
        <v>12083</v>
      </c>
      <c r="I257" s="3">
        <v>17796</v>
      </c>
      <c r="J257" s="3">
        <v>23556</v>
      </c>
      <c r="K257" s="3">
        <f t="shared" si="13"/>
        <v>1007</v>
      </c>
      <c r="L257" s="3">
        <f t="shared" si="13"/>
        <v>1483</v>
      </c>
      <c r="M257" s="3">
        <f t="shared" si="13"/>
        <v>1963</v>
      </c>
      <c r="N257" t="str">
        <f t="shared" si="14"/>
        <v>ÎLE-DE-FRANCE|93 - Seine-Saint-Denis|Grand Paris Grand Est</v>
      </c>
      <c r="O257" t="str">
        <f t="shared" si="15"/>
        <v>IDF</v>
      </c>
    </row>
    <row r="258" spans="1:15" x14ac:dyDescent="0.25">
      <c r="A258" t="s">
        <v>489</v>
      </c>
      <c r="B258" t="str">
        <f t="shared" ref="B258:B321" si="16">MID(C258,6,LEN(C258))</f>
        <v>Seine-Saint-Denis</v>
      </c>
      <c r="C258" t="s">
        <v>553</v>
      </c>
      <c r="D258" t="s">
        <v>558</v>
      </c>
      <c r="E258" t="s">
        <v>559</v>
      </c>
      <c r="F258" t="s">
        <v>1003</v>
      </c>
      <c r="G258" t="s">
        <v>18</v>
      </c>
      <c r="H258" s="35">
        <v>12083</v>
      </c>
      <c r="I258" s="3">
        <v>17796</v>
      </c>
      <c r="J258" s="3">
        <v>23556</v>
      </c>
      <c r="K258" s="3">
        <f t="shared" ref="K258:M321" si="17">ROUND(H258/12,0)</f>
        <v>1007</v>
      </c>
      <c r="L258" s="3">
        <f t="shared" si="17"/>
        <v>1483</v>
      </c>
      <c r="M258" s="3">
        <f t="shared" si="17"/>
        <v>1963</v>
      </c>
      <c r="N258" t="str">
        <f t="shared" ref="N258:N321" si="18">SUBSTITUTE(
   UPPER(SUBSTITUTE(TRIM(A258), CHAR(160), " ")) &amp; "|" &amp;
   SUBSTITUTE(TRIM(C258), CHAR(160), " ") &amp; "|" &amp;
   SUBSTITUTE(TRIM(D258), CHAR(160), " "),
   "–", "-"
)</f>
        <v>ÎLE-DE-FRANCE|93 - Seine-Saint-Denis|Paris Terres d'Envol</v>
      </c>
      <c r="O258" t="str">
        <f t="shared" ref="O258:O321" si="19">IF(A258="Hauts-de-France", "HDF",
IF(A258="Île-de-France", "IDF",
IF(OR(A258="Guadeloupe", A258="Martinique", A258="Guyane", A258="La Réunion", A258="Mayotte"), "OM", "Province")))</f>
        <v>IDF</v>
      </c>
    </row>
    <row r="259" spans="1:15" x14ac:dyDescent="0.25">
      <c r="A259" t="s">
        <v>489</v>
      </c>
      <c r="B259" t="str">
        <f t="shared" si="16"/>
        <v>Seine-Saint-Denis</v>
      </c>
      <c r="C259" t="s">
        <v>553</v>
      </c>
      <c r="D259" t="s">
        <v>560</v>
      </c>
      <c r="E259" t="s">
        <v>561</v>
      </c>
      <c r="F259" t="s">
        <v>1003</v>
      </c>
      <c r="G259" t="s">
        <v>18</v>
      </c>
      <c r="H259" s="35">
        <v>12083</v>
      </c>
      <c r="I259" s="3">
        <v>17796</v>
      </c>
      <c r="J259" s="3">
        <v>23556</v>
      </c>
      <c r="K259" s="3">
        <f t="shared" si="17"/>
        <v>1007</v>
      </c>
      <c r="L259" s="3">
        <f t="shared" si="17"/>
        <v>1483</v>
      </c>
      <c r="M259" s="3">
        <f t="shared" si="17"/>
        <v>1963</v>
      </c>
      <c r="N259" t="str">
        <f t="shared" si="18"/>
        <v>ÎLE-DE-FRANCE|93 - Seine-Saint-Denis|Plaine Commune</v>
      </c>
      <c r="O259" t="str">
        <f t="shared" si="19"/>
        <v>IDF</v>
      </c>
    </row>
    <row r="260" spans="1:15" x14ac:dyDescent="0.25">
      <c r="A260" t="s">
        <v>489</v>
      </c>
      <c r="B260" t="str">
        <f t="shared" si="16"/>
        <v>Val-de-Marne</v>
      </c>
      <c r="C260" t="s">
        <v>562</v>
      </c>
      <c r="D260" t="s">
        <v>542</v>
      </c>
      <c r="E260" t="s">
        <v>543</v>
      </c>
      <c r="F260" t="s">
        <v>1003</v>
      </c>
      <c r="G260" t="s">
        <v>18</v>
      </c>
      <c r="H260" s="35">
        <v>12083</v>
      </c>
      <c r="I260" s="3">
        <v>17796</v>
      </c>
      <c r="J260" s="3">
        <v>23556</v>
      </c>
      <c r="K260" s="3">
        <f t="shared" si="17"/>
        <v>1007</v>
      </c>
      <c r="L260" s="3">
        <f t="shared" si="17"/>
        <v>1483</v>
      </c>
      <c r="M260" s="3">
        <f t="shared" si="17"/>
        <v>1963</v>
      </c>
      <c r="N260" t="str">
        <f t="shared" si="18"/>
        <v>ÎLE-DE-FRANCE|94 - Val-de-Marne|Grand-Orly Seine Bièvre</v>
      </c>
      <c r="O260" t="str">
        <f t="shared" si="19"/>
        <v>IDF</v>
      </c>
    </row>
    <row r="261" spans="1:15" x14ac:dyDescent="0.25">
      <c r="A261" t="s">
        <v>489</v>
      </c>
      <c r="B261" t="str">
        <f t="shared" si="16"/>
        <v>Val-de-Marne</v>
      </c>
      <c r="C261" t="s">
        <v>562</v>
      </c>
      <c r="D261" t="s">
        <v>563</v>
      </c>
      <c r="E261" t="s">
        <v>564</v>
      </c>
      <c r="F261" t="s">
        <v>1003</v>
      </c>
      <c r="G261" t="s">
        <v>18</v>
      </c>
      <c r="H261" s="35">
        <v>12083</v>
      </c>
      <c r="I261" s="3">
        <v>17796</v>
      </c>
      <c r="J261" s="3">
        <v>23556</v>
      </c>
      <c r="K261" s="3">
        <f t="shared" si="17"/>
        <v>1007</v>
      </c>
      <c r="L261" s="3">
        <f t="shared" si="17"/>
        <v>1483</v>
      </c>
      <c r="M261" s="3">
        <f t="shared" si="17"/>
        <v>1963</v>
      </c>
      <c r="N261" t="str">
        <f t="shared" si="18"/>
        <v>ÎLE-DE-FRANCE|94 - Val-de-Marne|Grand Paris Sud Est Avenir</v>
      </c>
      <c r="O261" t="str">
        <f t="shared" si="19"/>
        <v>IDF</v>
      </c>
    </row>
    <row r="262" spans="1:15" x14ac:dyDescent="0.25">
      <c r="A262" t="s">
        <v>489</v>
      </c>
      <c r="B262" t="str">
        <f t="shared" si="16"/>
        <v>Val-de-Marne</v>
      </c>
      <c r="C262" t="s">
        <v>562</v>
      </c>
      <c r="D262" t="s">
        <v>565</v>
      </c>
      <c r="E262" t="s">
        <v>566</v>
      </c>
      <c r="F262" t="s">
        <v>1003</v>
      </c>
      <c r="G262" t="s">
        <v>18</v>
      </c>
      <c r="H262" s="35">
        <v>12083</v>
      </c>
      <c r="I262" s="3">
        <v>17796</v>
      </c>
      <c r="J262" s="3">
        <v>23556</v>
      </c>
      <c r="K262" s="3">
        <f t="shared" si="17"/>
        <v>1007</v>
      </c>
      <c r="L262" s="3">
        <f t="shared" si="17"/>
        <v>1483</v>
      </c>
      <c r="M262" s="3">
        <f t="shared" si="17"/>
        <v>1963</v>
      </c>
      <c r="N262" t="str">
        <f t="shared" si="18"/>
        <v>ÎLE-DE-FRANCE|94 - Val-de-Marne|Paris Est Marne et Bois</v>
      </c>
      <c r="O262" t="str">
        <f t="shared" si="19"/>
        <v>IDF</v>
      </c>
    </row>
    <row r="263" spans="1:15" x14ac:dyDescent="0.25">
      <c r="A263" t="s">
        <v>489</v>
      </c>
      <c r="B263" t="str">
        <f t="shared" si="16"/>
        <v>Val-d'Oise</v>
      </c>
      <c r="C263" t="s">
        <v>567</v>
      </c>
      <c r="D263" t="s">
        <v>545</v>
      </c>
      <c r="E263" t="s">
        <v>546</v>
      </c>
      <c r="F263" t="s">
        <v>1003</v>
      </c>
      <c r="G263" t="s">
        <v>18</v>
      </c>
      <c r="H263" s="35">
        <v>12083</v>
      </c>
      <c r="I263" s="3">
        <v>17796</v>
      </c>
      <c r="J263" s="3">
        <v>23556</v>
      </c>
      <c r="K263" s="3">
        <f t="shared" si="17"/>
        <v>1007</v>
      </c>
      <c r="L263" s="3">
        <f t="shared" si="17"/>
        <v>1483</v>
      </c>
      <c r="M263" s="3">
        <f t="shared" si="17"/>
        <v>1963</v>
      </c>
      <c r="N263" t="str">
        <f t="shared" si="18"/>
        <v>ÎLE-DE-FRANCE|95 - Val-d'Oise|Boucle Nord de Seine</v>
      </c>
      <c r="O263" t="str">
        <f t="shared" si="19"/>
        <v>IDF</v>
      </c>
    </row>
    <row r="264" spans="1:15" x14ac:dyDescent="0.25">
      <c r="A264" t="s">
        <v>489</v>
      </c>
      <c r="B264" t="str">
        <f t="shared" si="16"/>
        <v>Val-d'Oise</v>
      </c>
      <c r="C264" t="s">
        <v>567</v>
      </c>
      <c r="D264" t="s">
        <v>521</v>
      </c>
      <c r="E264" t="s">
        <v>522</v>
      </c>
      <c r="F264" t="s">
        <v>1003</v>
      </c>
      <c r="G264" t="s">
        <v>18</v>
      </c>
      <c r="H264" s="35">
        <v>12083</v>
      </c>
      <c r="I264" s="3">
        <v>17796</v>
      </c>
      <c r="J264" s="3">
        <v>23556</v>
      </c>
      <c r="K264" s="3">
        <f t="shared" si="17"/>
        <v>1007</v>
      </c>
      <c r="L264" s="3">
        <f t="shared" si="17"/>
        <v>1483</v>
      </c>
      <c r="M264" s="3">
        <f t="shared" si="17"/>
        <v>1963</v>
      </c>
      <c r="N264" t="str">
        <f t="shared" si="18"/>
        <v>ÎLE-DE-FRANCE|95 - Val-d'Oise|CA de Cergy-Pontoise</v>
      </c>
      <c r="O264" t="str">
        <f t="shared" si="19"/>
        <v>IDF</v>
      </c>
    </row>
    <row r="265" spans="1:15" x14ac:dyDescent="0.25">
      <c r="A265" t="s">
        <v>489</v>
      </c>
      <c r="B265" t="str">
        <f t="shared" si="16"/>
        <v>Val-d'Oise</v>
      </c>
      <c r="C265" t="s">
        <v>567</v>
      </c>
      <c r="D265" t="s">
        <v>568</v>
      </c>
      <c r="E265" t="s">
        <v>569</v>
      </c>
      <c r="F265" t="s">
        <v>1003</v>
      </c>
      <c r="G265" t="s">
        <v>18</v>
      </c>
      <c r="H265" s="35">
        <v>12083</v>
      </c>
      <c r="I265" s="3">
        <v>17796</v>
      </c>
      <c r="J265" s="3">
        <v>23556</v>
      </c>
      <c r="K265" s="3">
        <f t="shared" si="17"/>
        <v>1007</v>
      </c>
      <c r="L265" s="3">
        <f t="shared" si="17"/>
        <v>1483</v>
      </c>
      <c r="M265" s="3">
        <f t="shared" si="17"/>
        <v>1963</v>
      </c>
      <c r="N265" t="str">
        <f t="shared" si="18"/>
        <v>ÎLE-DE-FRANCE|95 - Val-d'Oise|CA Plaine Vallée</v>
      </c>
      <c r="O265" t="str">
        <f t="shared" si="19"/>
        <v>IDF</v>
      </c>
    </row>
    <row r="266" spans="1:15" x14ac:dyDescent="0.25">
      <c r="A266" t="s">
        <v>489</v>
      </c>
      <c r="B266" t="str">
        <f t="shared" si="16"/>
        <v>Val-d'Oise</v>
      </c>
      <c r="C266" t="s">
        <v>567</v>
      </c>
      <c r="D266" t="s">
        <v>508</v>
      </c>
      <c r="E266" t="s">
        <v>509</v>
      </c>
      <c r="F266" t="s">
        <v>1003</v>
      </c>
      <c r="G266" t="s">
        <v>18</v>
      </c>
      <c r="H266" s="35">
        <v>12083</v>
      </c>
      <c r="I266" s="3">
        <v>17796</v>
      </c>
      <c r="J266" s="3">
        <v>23556</v>
      </c>
      <c r="K266" s="3">
        <f t="shared" si="17"/>
        <v>1007</v>
      </c>
      <c r="L266" s="3">
        <f t="shared" si="17"/>
        <v>1483</v>
      </c>
      <c r="M266" s="3">
        <f t="shared" si="17"/>
        <v>1963</v>
      </c>
      <c r="N266" t="str">
        <f t="shared" si="18"/>
        <v>ÎLE-DE-FRANCE|95 - Val-d'Oise|CA Roissy Pays de France</v>
      </c>
      <c r="O266" t="str">
        <f t="shared" si="19"/>
        <v>IDF</v>
      </c>
    </row>
    <row r="267" spans="1:15" x14ac:dyDescent="0.25">
      <c r="A267" t="s">
        <v>489</v>
      </c>
      <c r="B267" t="str">
        <f t="shared" si="16"/>
        <v>Val-d'Oise</v>
      </c>
      <c r="C267" t="s">
        <v>567</v>
      </c>
      <c r="D267" t="s">
        <v>527</v>
      </c>
      <c r="E267" t="s">
        <v>528</v>
      </c>
      <c r="F267" t="s">
        <v>1003</v>
      </c>
      <c r="G267" t="s">
        <v>18</v>
      </c>
      <c r="H267" s="35">
        <v>12083</v>
      </c>
      <c r="I267" s="3">
        <v>17796</v>
      </c>
      <c r="J267" s="3">
        <v>23556</v>
      </c>
      <c r="K267" s="3">
        <f t="shared" si="17"/>
        <v>1007</v>
      </c>
      <c r="L267" s="3">
        <f t="shared" si="17"/>
        <v>1483</v>
      </c>
      <c r="M267" s="3">
        <f t="shared" si="17"/>
        <v>1963</v>
      </c>
      <c r="N267" t="str">
        <f t="shared" si="18"/>
        <v>ÎLE-DE-FRANCE|95 - Val-d'Oise|CA Saint Germain Boucles de Seine</v>
      </c>
      <c r="O267" t="str">
        <f t="shared" si="19"/>
        <v>IDF</v>
      </c>
    </row>
    <row r="268" spans="1:15" x14ac:dyDescent="0.25">
      <c r="A268" t="s">
        <v>489</v>
      </c>
      <c r="B268" t="str">
        <f t="shared" si="16"/>
        <v>Val-d'Oise</v>
      </c>
      <c r="C268" t="s">
        <v>567</v>
      </c>
      <c r="D268" t="s">
        <v>570</v>
      </c>
      <c r="E268" t="s">
        <v>571</v>
      </c>
      <c r="F268" t="s">
        <v>1003</v>
      </c>
      <c r="G268" t="s">
        <v>18</v>
      </c>
      <c r="H268" s="35">
        <v>12083</v>
      </c>
      <c r="I268" s="3">
        <v>17796</v>
      </c>
      <c r="J268" s="3">
        <v>23556</v>
      </c>
      <c r="K268" s="3">
        <f t="shared" si="17"/>
        <v>1007</v>
      </c>
      <c r="L268" s="3">
        <f t="shared" si="17"/>
        <v>1483</v>
      </c>
      <c r="M268" s="3">
        <f t="shared" si="17"/>
        <v>1963</v>
      </c>
      <c r="N268" t="str">
        <f t="shared" si="18"/>
        <v>ÎLE-DE-FRANCE|95 - Val-d'Oise|CA Val Parisis</v>
      </c>
      <c r="O268" t="str">
        <f t="shared" si="19"/>
        <v>IDF</v>
      </c>
    </row>
    <row r="269" spans="1:15" x14ac:dyDescent="0.25">
      <c r="A269" t="s">
        <v>489</v>
      </c>
      <c r="B269" t="str">
        <f t="shared" si="16"/>
        <v>Val-d'Oise</v>
      </c>
      <c r="C269" t="s">
        <v>567</v>
      </c>
      <c r="D269" t="s">
        <v>572</v>
      </c>
      <c r="E269" t="s">
        <v>573</v>
      </c>
      <c r="F269" t="s">
        <v>1003</v>
      </c>
      <c r="G269" t="s">
        <v>18</v>
      </c>
      <c r="H269" s="35">
        <v>12083</v>
      </c>
      <c r="I269" s="3">
        <v>17796</v>
      </c>
      <c r="J269" s="3">
        <v>23556</v>
      </c>
      <c r="K269" s="3">
        <f t="shared" si="17"/>
        <v>1007</v>
      </c>
      <c r="L269" s="3">
        <f t="shared" si="17"/>
        <v>1483</v>
      </c>
      <c r="M269" s="3">
        <f t="shared" si="17"/>
        <v>1963</v>
      </c>
      <c r="N269" t="str">
        <f t="shared" si="18"/>
        <v>ÎLE-DE-FRANCE|95 - Val-d'Oise|CC de la Vallée de l'Oise et des Trois Forêts</v>
      </c>
      <c r="O269" t="str">
        <f t="shared" si="19"/>
        <v>IDF</v>
      </c>
    </row>
    <row r="270" spans="1:15" x14ac:dyDescent="0.25">
      <c r="A270" t="s">
        <v>489</v>
      </c>
      <c r="B270" t="str">
        <f t="shared" si="16"/>
        <v>Val-d'Oise</v>
      </c>
      <c r="C270" t="s">
        <v>567</v>
      </c>
      <c r="D270" t="s">
        <v>574</v>
      </c>
      <c r="E270" t="s">
        <v>575</v>
      </c>
      <c r="F270" t="s">
        <v>1003</v>
      </c>
      <c r="G270" t="s">
        <v>18</v>
      </c>
      <c r="H270" s="35">
        <v>12083</v>
      </c>
      <c r="I270" s="3">
        <v>17796</v>
      </c>
      <c r="J270" s="3">
        <v>23556</v>
      </c>
      <c r="K270" s="3">
        <f t="shared" si="17"/>
        <v>1007</v>
      </c>
      <c r="L270" s="3">
        <f t="shared" si="17"/>
        <v>1483</v>
      </c>
      <c r="M270" s="3">
        <f t="shared" si="17"/>
        <v>1963</v>
      </c>
      <c r="N270" t="str">
        <f t="shared" si="18"/>
        <v>ÎLE-DE-FRANCE|95 - Val-d'Oise|CC du Haut Val d'Oise</v>
      </c>
      <c r="O270" t="str">
        <f t="shared" si="19"/>
        <v>IDF</v>
      </c>
    </row>
    <row r="271" spans="1:15" x14ac:dyDescent="0.25">
      <c r="A271" t="s">
        <v>576</v>
      </c>
      <c r="B271" t="str">
        <f t="shared" si="16"/>
        <v>-La Réunion</v>
      </c>
      <c r="C271" t="s">
        <v>577</v>
      </c>
      <c r="D271" t="s">
        <v>578</v>
      </c>
      <c r="E271" t="s">
        <v>579</v>
      </c>
      <c r="F271" t="s">
        <v>1003</v>
      </c>
      <c r="G271" t="s">
        <v>18</v>
      </c>
      <c r="H271" s="35">
        <v>7098</v>
      </c>
      <c r="I271" s="3">
        <v>11015</v>
      </c>
      <c r="J271" s="3">
        <v>15780</v>
      </c>
      <c r="K271" s="3">
        <f t="shared" si="17"/>
        <v>592</v>
      </c>
      <c r="L271" s="3">
        <f t="shared" si="17"/>
        <v>918</v>
      </c>
      <c r="M271" s="3">
        <f t="shared" si="17"/>
        <v>1315</v>
      </c>
      <c r="N271" t="str">
        <f t="shared" si="18"/>
        <v>LA RÉUNION|97 - -La Réunion|CA CIVIS (Communauté Intercommunale des Villes Solidaires)</v>
      </c>
      <c r="O271" t="str">
        <f t="shared" si="19"/>
        <v>OM</v>
      </c>
    </row>
    <row r="272" spans="1:15" x14ac:dyDescent="0.25">
      <c r="A272" t="s">
        <v>576</v>
      </c>
      <c r="B272" t="str">
        <f t="shared" si="16"/>
        <v>-La Réunion</v>
      </c>
      <c r="C272" t="s">
        <v>577</v>
      </c>
      <c r="D272" t="s">
        <v>580</v>
      </c>
      <c r="E272" t="s">
        <v>581</v>
      </c>
      <c r="F272" t="s">
        <v>1003</v>
      </c>
      <c r="G272" t="s">
        <v>18</v>
      </c>
      <c r="H272" s="35">
        <v>7025</v>
      </c>
      <c r="I272" s="3">
        <v>10416</v>
      </c>
      <c r="J272" s="3">
        <v>14353</v>
      </c>
      <c r="K272" s="3">
        <f t="shared" si="17"/>
        <v>585</v>
      </c>
      <c r="L272" s="3">
        <f t="shared" si="17"/>
        <v>868</v>
      </c>
      <c r="M272" s="3">
        <f t="shared" si="17"/>
        <v>1196</v>
      </c>
      <c r="N272" t="str">
        <f t="shared" si="18"/>
        <v>LA RÉUNION|97 - -La Réunion|CA du Sud</v>
      </c>
      <c r="O272" t="str">
        <f t="shared" si="19"/>
        <v>OM</v>
      </c>
    </row>
    <row r="273" spans="1:15" x14ac:dyDescent="0.25">
      <c r="A273" t="s">
        <v>576</v>
      </c>
      <c r="B273" t="str">
        <f t="shared" si="16"/>
        <v>-La Réunion</v>
      </c>
      <c r="C273" t="s">
        <v>577</v>
      </c>
      <c r="D273" t="s">
        <v>582</v>
      </c>
      <c r="E273" t="s">
        <v>583</v>
      </c>
      <c r="F273" t="s">
        <v>1003</v>
      </c>
      <c r="G273" t="s">
        <v>18</v>
      </c>
      <c r="H273" s="35">
        <v>6816</v>
      </c>
      <c r="I273" s="3">
        <v>10052</v>
      </c>
      <c r="J273" s="3">
        <v>14298</v>
      </c>
      <c r="K273" s="3">
        <f t="shared" si="17"/>
        <v>568</v>
      </c>
      <c r="L273" s="3">
        <f t="shared" si="17"/>
        <v>838</v>
      </c>
      <c r="M273" s="3">
        <f t="shared" si="17"/>
        <v>1192</v>
      </c>
      <c r="N273" t="str">
        <f t="shared" si="18"/>
        <v>LA RÉUNION|97 - -La Réunion|CA Intercommunale de la Réunion Est (CIREST)</v>
      </c>
      <c r="O273" t="str">
        <f t="shared" si="19"/>
        <v>OM</v>
      </c>
    </row>
    <row r="274" spans="1:15" x14ac:dyDescent="0.25">
      <c r="A274" t="s">
        <v>576</v>
      </c>
      <c r="B274" t="str">
        <f t="shared" si="16"/>
        <v>-La Réunion</v>
      </c>
      <c r="C274" t="s">
        <v>577</v>
      </c>
      <c r="D274" t="s">
        <v>584</v>
      </c>
      <c r="E274" t="s">
        <v>585</v>
      </c>
      <c r="F274" t="s">
        <v>1003</v>
      </c>
      <c r="G274" t="s">
        <v>18</v>
      </c>
      <c r="H274" s="35">
        <v>7427</v>
      </c>
      <c r="I274" s="3">
        <v>11524</v>
      </c>
      <c r="J274" s="3">
        <v>16848</v>
      </c>
      <c r="K274" s="3">
        <f t="shared" si="17"/>
        <v>619</v>
      </c>
      <c r="L274" s="3">
        <f t="shared" si="17"/>
        <v>960</v>
      </c>
      <c r="M274" s="3">
        <f t="shared" si="17"/>
        <v>1404</v>
      </c>
      <c r="N274" t="str">
        <f t="shared" si="18"/>
        <v>LA RÉUNION|97 - -La Réunion|CA Intercommunale du Nord de la Réunion (CINOR)</v>
      </c>
      <c r="O274" t="str">
        <f t="shared" si="19"/>
        <v>OM</v>
      </c>
    </row>
    <row r="275" spans="1:15" x14ac:dyDescent="0.25">
      <c r="A275" t="s">
        <v>576</v>
      </c>
      <c r="B275" t="str">
        <f t="shared" si="16"/>
        <v>-La Réunion</v>
      </c>
      <c r="C275" t="s">
        <v>577</v>
      </c>
      <c r="D275" t="s">
        <v>586</v>
      </c>
      <c r="E275" t="s">
        <v>587</v>
      </c>
      <c r="F275" t="s">
        <v>1003</v>
      </c>
      <c r="G275" t="s">
        <v>18</v>
      </c>
      <c r="H275" s="35">
        <v>7680</v>
      </c>
      <c r="I275" s="3">
        <v>12144</v>
      </c>
      <c r="J275" s="3">
        <v>17886</v>
      </c>
      <c r="K275" s="3">
        <f t="shared" si="17"/>
        <v>640</v>
      </c>
      <c r="L275" s="3">
        <f t="shared" si="17"/>
        <v>1012</v>
      </c>
      <c r="M275" s="3">
        <f t="shared" si="17"/>
        <v>1491</v>
      </c>
      <c r="N275" t="str">
        <f t="shared" si="18"/>
        <v>LA RÉUNION|97 - -La Réunion|CA Territoire de la Côte Ouest (TCO)</v>
      </c>
      <c r="O275" t="str">
        <f t="shared" si="19"/>
        <v>OM</v>
      </c>
    </row>
    <row r="276" spans="1:15" x14ac:dyDescent="0.25">
      <c r="A276" t="s">
        <v>588</v>
      </c>
      <c r="B276" t="str">
        <f t="shared" si="16"/>
        <v>-Martinique</v>
      </c>
      <c r="C276" t="s">
        <v>589</v>
      </c>
      <c r="D276" t="s">
        <v>590</v>
      </c>
      <c r="E276" t="s">
        <v>591</v>
      </c>
      <c r="F276" t="s">
        <v>1003</v>
      </c>
      <c r="G276" t="s">
        <v>18</v>
      </c>
      <c r="H276" s="35">
        <v>8491</v>
      </c>
      <c r="I276" s="3">
        <v>13032</v>
      </c>
      <c r="J276" s="3">
        <v>18638</v>
      </c>
      <c r="K276" s="3">
        <f t="shared" si="17"/>
        <v>708</v>
      </c>
      <c r="L276" s="3">
        <f t="shared" si="17"/>
        <v>1086</v>
      </c>
      <c r="M276" s="3">
        <f t="shared" si="17"/>
        <v>1553</v>
      </c>
      <c r="N276" t="str">
        <f t="shared" si="18"/>
        <v>MARTINIQUE|97 - -Martinique|CA de l'Espace Sud de la Martinique</v>
      </c>
      <c r="O276" t="str">
        <f t="shared" si="19"/>
        <v>OM</v>
      </c>
    </row>
    <row r="277" spans="1:15" x14ac:dyDescent="0.25">
      <c r="A277" t="s">
        <v>588</v>
      </c>
      <c r="B277" t="str">
        <f t="shared" si="16"/>
        <v>-Martinique</v>
      </c>
      <c r="C277" t="s">
        <v>589</v>
      </c>
      <c r="D277" t="s">
        <v>592</v>
      </c>
      <c r="E277" t="s">
        <v>593</v>
      </c>
      <c r="F277" t="s">
        <v>1003</v>
      </c>
      <c r="G277" t="s">
        <v>18</v>
      </c>
      <c r="H277" s="35">
        <v>9083</v>
      </c>
      <c r="I277" s="3">
        <v>14280</v>
      </c>
      <c r="J277" s="3">
        <v>20308</v>
      </c>
      <c r="K277" s="3">
        <f t="shared" si="17"/>
        <v>757</v>
      </c>
      <c r="L277" s="3">
        <f t="shared" si="17"/>
        <v>1190</v>
      </c>
      <c r="M277" s="3">
        <f t="shared" si="17"/>
        <v>1692</v>
      </c>
      <c r="N277" t="str">
        <f t="shared" si="18"/>
        <v>MARTINIQUE|97 - -Martinique|CA du Centre de la Martinique</v>
      </c>
      <c r="O277" t="str">
        <f t="shared" si="19"/>
        <v>OM</v>
      </c>
    </row>
    <row r="278" spans="1:15" x14ac:dyDescent="0.25">
      <c r="A278" t="s">
        <v>588</v>
      </c>
      <c r="B278" t="str">
        <f t="shared" si="16"/>
        <v>-Martinique</v>
      </c>
      <c r="C278" t="s">
        <v>589</v>
      </c>
      <c r="D278" t="s">
        <v>594</v>
      </c>
      <c r="E278" t="s">
        <v>595</v>
      </c>
      <c r="F278" t="s">
        <v>1003</v>
      </c>
      <c r="G278" t="s">
        <v>18</v>
      </c>
      <c r="H278" s="35">
        <v>8000</v>
      </c>
      <c r="I278" s="3">
        <v>12396</v>
      </c>
      <c r="J278" s="3">
        <v>17880</v>
      </c>
      <c r="K278" s="3">
        <f t="shared" si="17"/>
        <v>667</v>
      </c>
      <c r="L278" s="3">
        <f t="shared" si="17"/>
        <v>1033</v>
      </c>
      <c r="M278" s="3">
        <f t="shared" si="17"/>
        <v>1490</v>
      </c>
      <c r="N278" t="str">
        <f t="shared" si="18"/>
        <v>MARTINIQUE|97 - -Martinique|CA du Pays Nord Martinique</v>
      </c>
      <c r="O278" t="str">
        <f t="shared" si="19"/>
        <v>OM</v>
      </c>
    </row>
    <row r="279" spans="1:15" x14ac:dyDescent="0.25">
      <c r="A279" t="s">
        <v>596</v>
      </c>
      <c r="B279" t="str">
        <f t="shared" si="16"/>
        <v>-Mayotte</v>
      </c>
      <c r="C279" t="s">
        <v>597</v>
      </c>
      <c r="D279" t="s">
        <v>598</v>
      </c>
      <c r="E279" t="s">
        <v>599</v>
      </c>
      <c r="F279" t="s">
        <v>1003</v>
      </c>
      <c r="G279" t="s">
        <v>18</v>
      </c>
      <c r="H279" s="35">
        <v>8978</v>
      </c>
      <c r="I279" s="3">
        <v>14340</v>
      </c>
      <c r="J279" s="3">
        <v>21785</v>
      </c>
      <c r="K279" s="3">
        <f t="shared" si="17"/>
        <v>748</v>
      </c>
      <c r="L279" s="3">
        <f t="shared" si="17"/>
        <v>1195</v>
      </c>
      <c r="M279" s="3">
        <f t="shared" si="17"/>
        <v>1815</v>
      </c>
      <c r="N279" t="str">
        <f t="shared" si="18"/>
        <v>MAYOTTE|97 - -Mayotte|CA de Dembeni / Mamoudzou</v>
      </c>
      <c r="O279" t="str">
        <f t="shared" si="19"/>
        <v>OM</v>
      </c>
    </row>
    <row r="280" spans="1:15" x14ac:dyDescent="0.25">
      <c r="A280" t="s">
        <v>596</v>
      </c>
      <c r="B280" t="str">
        <f t="shared" si="16"/>
        <v>-Mayotte</v>
      </c>
      <c r="C280" t="s">
        <v>597</v>
      </c>
      <c r="D280" t="s">
        <v>600</v>
      </c>
      <c r="E280" t="s">
        <v>601</v>
      </c>
      <c r="F280" t="s">
        <v>1003</v>
      </c>
      <c r="G280" t="s">
        <v>18</v>
      </c>
      <c r="H280" s="35">
        <v>5760</v>
      </c>
      <c r="I280" s="3">
        <v>10149</v>
      </c>
      <c r="J280" s="3">
        <v>16773</v>
      </c>
      <c r="K280" s="3">
        <f t="shared" si="17"/>
        <v>480</v>
      </c>
      <c r="L280" s="3">
        <f t="shared" si="17"/>
        <v>846</v>
      </c>
      <c r="M280" s="3">
        <f t="shared" si="17"/>
        <v>1398</v>
      </c>
      <c r="N280" t="str">
        <f t="shared" si="18"/>
        <v>MAYOTTE|97 - -Mayotte|CA du Grand Nord de Mayotte</v>
      </c>
      <c r="O280" t="str">
        <f t="shared" si="19"/>
        <v>OM</v>
      </c>
    </row>
    <row r="281" spans="1:15" x14ac:dyDescent="0.25">
      <c r="A281" t="s">
        <v>596</v>
      </c>
      <c r="B281" t="str">
        <f t="shared" si="16"/>
        <v>-Mayotte</v>
      </c>
      <c r="C281" t="s">
        <v>597</v>
      </c>
      <c r="D281" t="s">
        <v>602</v>
      </c>
      <c r="E281" t="s">
        <v>603</v>
      </c>
      <c r="F281" t="s">
        <v>1003</v>
      </c>
      <c r="G281" t="s">
        <v>18</v>
      </c>
      <c r="H281" s="35">
        <v>10268</v>
      </c>
      <c r="I281" s="3">
        <v>15789</v>
      </c>
      <c r="J281" s="3">
        <v>21887</v>
      </c>
      <c r="K281" s="3">
        <f t="shared" si="17"/>
        <v>856</v>
      </c>
      <c r="L281" s="3">
        <f t="shared" si="17"/>
        <v>1316</v>
      </c>
      <c r="M281" s="3">
        <f t="shared" si="17"/>
        <v>1824</v>
      </c>
      <c r="N281" t="str">
        <f t="shared" si="18"/>
        <v>MAYOTTE|97 - -Mayotte|CC de Petite-Terre</v>
      </c>
      <c r="O281" t="str">
        <f t="shared" si="19"/>
        <v>OM</v>
      </c>
    </row>
    <row r="282" spans="1:15" x14ac:dyDescent="0.25">
      <c r="A282" t="s">
        <v>596</v>
      </c>
      <c r="B282" t="str">
        <f t="shared" si="16"/>
        <v>-Mayotte</v>
      </c>
      <c r="C282" t="s">
        <v>597</v>
      </c>
      <c r="D282" t="s">
        <v>604</v>
      </c>
      <c r="E282" t="s">
        <v>605</v>
      </c>
      <c r="F282" t="s">
        <v>1003</v>
      </c>
      <c r="G282" t="s">
        <v>18</v>
      </c>
      <c r="H282" s="35">
        <v>7925</v>
      </c>
      <c r="I282" s="3">
        <v>12903</v>
      </c>
      <c r="J282" s="3">
        <v>19974</v>
      </c>
      <c r="K282" s="3">
        <f t="shared" si="17"/>
        <v>660</v>
      </c>
      <c r="L282" s="3">
        <f t="shared" si="17"/>
        <v>1075</v>
      </c>
      <c r="M282" s="3">
        <f t="shared" si="17"/>
        <v>1665</v>
      </c>
      <c r="N282" t="str">
        <f t="shared" si="18"/>
        <v>MAYOTTE|97 - -Mayotte|CC du Centre-Ouest</v>
      </c>
      <c r="O282" t="str">
        <f t="shared" si="19"/>
        <v>OM</v>
      </c>
    </row>
    <row r="283" spans="1:15" x14ac:dyDescent="0.25">
      <c r="A283" t="s">
        <v>596</v>
      </c>
      <c r="B283" t="str">
        <f t="shared" si="16"/>
        <v>-Mayotte</v>
      </c>
      <c r="C283" t="s">
        <v>597</v>
      </c>
      <c r="D283" t="s">
        <v>606</v>
      </c>
      <c r="E283" t="s">
        <v>607</v>
      </c>
      <c r="F283" t="s">
        <v>1003</v>
      </c>
      <c r="G283" t="s">
        <v>18</v>
      </c>
      <c r="H283" s="35">
        <v>6406</v>
      </c>
      <c r="I283" s="3">
        <v>11116</v>
      </c>
      <c r="J283" s="3">
        <v>18341</v>
      </c>
      <c r="K283" s="3">
        <f t="shared" si="17"/>
        <v>534</v>
      </c>
      <c r="L283" s="3">
        <f t="shared" si="17"/>
        <v>926</v>
      </c>
      <c r="M283" s="3">
        <f t="shared" si="17"/>
        <v>1528</v>
      </c>
      <c r="N283" t="str">
        <f t="shared" si="18"/>
        <v>MAYOTTE|97 - -Mayotte|CC du Sud</v>
      </c>
      <c r="O283" t="str">
        <f t="shared" si="19"/>
        <v>OM</v>
      </c>
    </row>
    <row r="284" spans="1:15" x14ac:dyDescent="0.25">
      <c r="A284" t="s">
        <v>608</v>
      </c>
      <c r="B284" t="str">
        <f t="shared" si="16"/>
        <v>Calvados</v>
      </c>
      <c r="C284" t="s">
        <v>609</v>
      </c>
      <c r="D284" t="s">
        <v>610</v>
      </c>
      <c r="E284" t="s">
        <v>611</v>
      </c>
      <c r="F284" t="s">
        <v>1003</v>
      </c>
      <c r="G284" t="s">
        <v>18</v>
      </c>
      <c r="H284" s="35">
        <v>10551</v>
      </c>
      <c r="I284" s="3">
        <v>14154</v>
      </c>
      <c r="J284" s="3">
        <v>19199</v>
      </c>
      <c r="K284" s="3">
        <f t="shared" si="17"/>
        <v>879</v>
      </c>
      <c r="L284" s="3">
        <f t="shared" si="17"/>
        <v>1180</v>
      </c>
      <c r="M284" s="3">
        <f t="shared" si="17"/>
        <v>1600</v>
      </c>
      <c r="N284" t="str">
        <f t="shared" si="18"/>
        <v>NORMANDIE|14 - Calvados|CA Lisieux Normandie</v>
      </c>
      <c r="O284" t="str">
        <f t="shared" si="19"/>
        <v>Province</v>
      </c>
    </row>
    <row r="285" spans="1:15" x14ac:dyDescent="0.25">
      <c r="A285" t="s">
        <v>608</v>
      </c>
      <c r="B285" t="str">
        <f t="shared" si="16"/>
        <v>Calvados</v>
      </c>
      <c r="C285" t="s">
        <v>609</v>
      </c>
      <c r="D285" t="s">
        <v>612</v>
      </c>
      <c r="E285" t="s">
        <v>613</v>
      </c>
      <c r="F285" t="s">
        <v>1003</v>
      </c>
      <c r="G285" t="s">
        <v>18</v>
      </c>
      <c r="H285" s="35">
        <v>12000</v>
      </c>
      <c r="I285" s="3">
        <v>15585</v>
      </c>
      <c r="J285" s="3">
        <v>19826</v>
      </c>
      <c r="K285" s="3">
        <f t="shared" si="17"/>
        <v>1000</v>
      </c>
      <c r="L285" s="3">
        <f t="shared" si="17"/>
        <v>1299</v>
      </c>
      <c r="M285" s="3">
        <f t="shared" si="17"/>
        <v>1652</v>
      </c>
      <c r="N285" t="str">
        <f t="shared" si="18"/>
        <v>NORMANDIE|14 - Calvados|CC de Bayeux Intercom</v>
      </c>
      <c r="O285" t="str">
        <f t="shared" si="19"/>
        <v>Province</v>
      </c>
    </row>
    <row r="286" spans="1:15" x14ac:dyDescent="0.25">
      <c r="A286" t="s">
        <v>608</v>
      </c>
      <c r="B286" t="str">
        <f t="shared" si="16"/>
        <v>Calvados</v>
      </c>
      <c r="C286" t="s">
        <v>609</v>
      </c>
      <c r="D286" t="s">
        <v>614</v>
      </c>
      <c r="E286" t="s">
        <v>615</v>
      </c>
      <c r="F286" t="s">
        <v>1003</v>
      </c>
      <c r="G286" t="s">
        <v>18</v>
      </c>
      <c r="H286" s="35">
        <v>11598</v>
      </c>
      <c r="I286" s="3">
        <v>15600</v>
      </c>
      <c r="J286" s="3">
        <v>20462</v>
      </c>
      <c r="K286" s="3">
        <f t="shared" si="17"/>
        <v>967</v>
      </c>
      <c r="L286" s="3">
        <f t="shared" si="17"/>
        <v>1300</v>
      </c>
      <c r="M286" s="3">
        <f t="shared" si="17"/>
        <v>1705</v>
      </c>
      <c r="N286" t="str">
        <f t="shared" si="18"/>
        <v>NORMANDIE|14 - Calvados|CC du Pays de Honfleur-Beuzeville</v>
      </c>
      <c r="O286" t="str">
        <f t="shared" si="19"/>
        <v>Province</v>
      </c>
    </row>
    <row r="287" spans="1:15" x14ac:dyDescent="0.25">
      <c r="A287" t="s">
        <v>608</v>
      </c>
      <c r="B287" t="str">
        <f t="shared" si="16"/>
        <v>Calvados</v>
      </c>
      <c r="C287" t="s">
        <v>609</v>
      </c>
      <c r="D287" t="s">
        <v>616</v>
      </c>
      <c r="E287" t="s">
        <v>617</v>
      </c>
      <c r="F287" t="s">
        <v>1003</v>
      </c>
      <c r="G287" t="s">
        <v>18</v>
      </c>
      <c r="H287" s="35">
        <v>9773</v>
      </c>
      <c r="I287" s="3">
        <v>13656</v>
      </c>
      <c r="J287" s="3">
        <v>18372</v>
      </c>
      <c r="K287" s="3">
        <f t="shared" si="17"/>
        <v>814</v>
      </c>
      <c r="L287" s="3">
        <f t="shared" si="17"/>
        <v>1138</v>
      </c>
      <c r="M287" s="3">
        <f t="shared" si="17"/>
        <v>1531</v>
      </c>
      <c r="N287" t="str">
        <f t="shared" si="18"/>
        <v>NORMANDIE|14 - Calvados|CC Intercom de la Vire au Noireau</v>
      </c>
      <c r="O287" t="str">
        <f t="shared" si="19"/>
        <v>Province</v>
      </c>
    </row>
    <row r="288" spans="1:15" x14ac:dyDescent="0.25">
      <c r="A288" t="s">
        <v>608</v>
      </c>
      <c r="B288" t="str">
        <f t="shared" si="16"/>
        <v>Calvados</v>
      </c>
      <c r="C288" t="s">
        <v>609</v>
      </c>
      <c r="D288" t="s">
        <v>618</v>
      </c>
      <c r="E288" t="s">
        <v>619</v>
      </c>
      <c r="F288" t="s">
        <v>1003</v>
      </c>
      <c r="G288" t="s">
        <v>18</v>
      </c>
      <c r="H288" s="35">
        <v>10656</v>
      </c>
      <c r="I288" s="3">
        <v>15000</v>
      </c>
      <c r="J288" s="3">
        <v>20160</v>
      </c>
      <c r="K288" s="3">
        <f t="shared" si="17"/>
        <v>888</v>
      </c>
      <c r="L288" s="3">
        <f t="shared" si="17"/>
        <v>1250</v>
      </c>
      <c r="M288" s="3">
        <f t="shared" si="17"/>
        <v>1680</v>
      </c>
      <c r="N288" t="str">
        <f t="shared" si="18"/>
        <v>NORMANDIE|14 - Calvados|CU Caen la Mer</v>
      </c>
      <c r="O288" t="str">
        <f t="shared" si="19"/>
        <v>Province</v>
      </c>
    </row>
    <row r="289" spans="1:15" x14ac:dyDescent="0.25">
      <c r="A289" t="s">
        <v>608</v>
      </c>
      <c r="B289" t="str">
        <f t="shared" si="16"/>
        <v>Eure</v>
      </c>
      <c r="C289" t="s">
        <v>620</v>
      </c>
      <c r="D289" t="s">
        <v>244</v>
      </c>
      <c r="E289" t="s">
        <v>245</v>
      </c>
      <c r="F289" t="s">
        <v>1003</v>
      </c>
      <c r="G289" t="s">
        <v>18</v>
      </c>
      <c r="H289" s="35">
        <v>9688</v>
      </c>
      <c r="I289" s="3">
        <v>13800</v>
      </c>
      <c r="J289" s="3">
        <v>18816</v>
      </c>
      <c r="K289" s="3">
        <f t="shared" si="17"/>
        <v>807</v>
      </c>
      <c r="L289" s="3">
        <f t="shared" si="17"/>
        <v>1150</v>
      </c>
      <c r="M289" s="3">
        <f t="shared" si="17"/>
        <v>1568</v>
      </c>
      <c r="N289" t="str">
        <f t="shared" si="18"/>
        <v>NORMANDIE|27 - Eure|CA Agglo du Pays de Dreux</v>
      </c>
      <c r="O289" t="str">
        <f t="shared" si="19"/>
        <v>Province</v>
      </c>
    </row>
    <row r="290" spans="1:15" x14ac:dyDescent="0.25">
      <c r="A290" t="s">
        <v>608</v>
      </c>
      <c r="B290" t="str">
        <f t="shared" si="16"/>
        <v>Eure</v>
      </c>
      <c r="C290" t="s">
        <v>620</v>
      </c>
      <c r="D290" t="s">
        <v>621</v>
      </c>
      <c r="E290" t="s">
        <v>622</v>
      </c>
      <c r="F290" t="s">
        <v>1003</v>
      </c>
      <c r="G290" t="s">
        <v>18</v>
      </c>
      <c r="H290" s="35">
        <v>9600</v>
      </c>
      <c r="I290" s="3">
        <v>13524</v>
      </c>
      <c r="J290" s="3">
        <v>18787</v>
      </c>
      <c r="K290" s="3">
        <f t="shared" si="17"/>
        <v>800</v>
      </c>
      <c r="L290" s="3">
        <f t="shared" si="17"/>
        <v>1127</v>
      </c>
      <c r="M290" s="3">
        <f t="shared" si="17"/>
        <v>1566</v>
      </c>
      <c r="N290" t="str">
        <f t="shared" si="18"/>
        <v>NORMANDIE|27 - Eure|CA Evreux Portes de Normandie</v>
      </c>
      <c r="O290" t="str">
        <f t="shared" si="19"/>
        <v>Province</v>
      </c>
    </row>
    <row r="291" spans="1:15" x14ac:dyDescent="0.25">
      <c r="A291" t="s">
        <v>608</v>
      </c>
      <c r="B291" t="str">
        <f t="shared" si="16"/>
        <v>Eure</v>
      </c>
      <c r="C291" t="s">
        <v>620</v>
      </c>
      <c r="D291" t="s">
        <v>623</v>
      </c>
      <c r="E291" t="s">
        <v>624</v>
      </c>
      <c r="F291" t="s">
        <v>1003</v>
      </c>
      <c r="G291" t="s">
        <v>18</v>
      </c>
      <c r="H291" s="35">
        <v>10396</v>
      </c>
      <c r="I291" s="3">
        <v>14395</v>
      </c>
      <c r="J291" s="3">
        <v>19540</v>
      </c>
      <c r="K291" s="3">
        <f t="shared" si="17"/>
        <v>866</v>
      </c>
      <c r="L291" s="3">
        <f t="shared" si="17"/>
        <v>1200</v>
      </c>
      <c r="M291" s="3">
        <f t="shared" si="17"/>
        <v>1628</v>
      </c>
      <c r="N291" t="str">
        <f t="shared" si="18"/>
        <v>NORMANDIE|27 - Eure|CA Seine-Eure</v>
      </c>
      <c r="O291" t="str">
        <f t="shared" si="19"/>
        <v>Province</v>
      </c>
    </row>
    <row r="292" spans="1:15" x14ac:dyDescent="0.25">
      <c r="A292" t="s">
        <v>608</v>
      </c>
      <c r="B292" t="str">
        <f t="shared" si="16"/>
        <v>Eure</v>
      </c>
      <c r="C292" t="s">
        <v>620</v>
      </c>
      <c r="D292" t="s">
        <v>625</v>
      </c>
      <c r="E292" t="s">
        <v>626</v>
      </c>
      <c r="F292" t="s">
        <v>1003</v>
      </c>
      <c r="G292" t="s">
        <v>18</v>
      </c>
      <c r="H292" s="35">
        <v>10286</v>
      </c>
      <c r="I292" s="3">
        <v>14339</v>
      </c>
      <c r="J292" s="3">
        <v>19305</v>
      </c>
      <c r="K292" s="3">
        <f t="shared" si="17"/>
        <v>857</v>
      </c>
      <c r="L292" s="3">
        <f t="shared" si="17"/>
        <v>1195</v>
      </c>
      <c r="M292" s="3">
        <f t="shared" si="17"/>
        <v>1609</v>
      </c>
      <c r="N292" t="str">
        <f t="shared" si="18"/>
        <v>NORMANDIE|27 - Eure|CA Seine Normandie Agglomération</v>
      </c>
      <c r="O292" t="str">
        <f t="shared" si="19"/>
        <v>Province</v>
      </c>
    </row>
    <row r="293" spans="1:15" x14ac:dyDescent="0.25">
      <c r="A293" t="s">
        <v>608</v>
      </c>
      <c r="B293" t="str">
        <f t="shared" si="16"/>
        <v>Eure</v>
      </c>
      <c r="C293" t="s">
        <v>620</v>
      </c>
      <c r="D293" t="s">
        <v>627</v>
      </c>
      <c r="E293" t="s">
        <v>628</v>
      </c>
      <c r="F293" t="s">
        <v>1003</v>
      </c>
      <c r="G293" t="s">
        <v>18</v>
      </c>
      <c r="H293" s="35">
        <v>10476</v>
      </c>
      <c r="I293" s="3">
        <v>14067</v>
      </c>
      <c r="J293" s="3">
        <v>19378</v>
      </c>
      <c r="K293" s="3">
        <f t="shared" si="17"/>
        <v>873</v>
      </c>
      <c r="L293" s="3">
        <f t="shared" si="17"/>
        <v>1172</v>
      </c>
      <c r="M293" s="3">
        <f t="shared" si="17"/>
        <v>1615</v>
      </c>
      <c r="N293" t="str">
        <f t="shared" si="18"/>
        <v>NORMANDIE|27 - Eure|CC de Pont-Audemer / Val de Risle</v>
      </c>
      <c r="O293" t="str">
        <f t="shared" si="19"/>
        <v>Province</v>
      </c>
    </row>
    <row r="294" spans="1:15" x14ac:dyDescent="0.25">
      <c r="A294" t="s">
        <v>608</v>
      </c>
      <c r="B294" t="str">
        <f t="shared" si="16"/>
        <v>Eure</v>
      </c>
      <c r="C294" t="s">
        <v>620</v>
      </c>
      <c r="D294" t="s">
        <v>614</v>
      </c>
      <c r="E294" t="s">
        <v>615</v>
      </c>
      <c r="F294" t="s">
        <v>1003</v>
      </c>
      <c r="G294" t="s">
        <v>18</v>
      </c>
      <c r="H294" s="35">
        <v>11598</v>
      </c>
      <c r="I294" s="3">
        <v>15600</v>
      </c>
      <c r="J294" s="3">
        <v>20462</v>
      </c>
      <c r="K294" s="3">
        <f t="shared" si="17"/>
        <v>967</v>
      </c>
      <c r="L294" s="3">
        <f t="shared" si="17"/>
        <v>1300</v>
      </c>
      <c r="M294" s="3">
        <f t="shared" si="17"/>
        <v>1705</v>
      </c>
      <c r="N294" t="str">
        <f t="shared" si="18"/>
        <v>NORMANDIE|27 - Eure|CC du Pays de Honfleur-Beuzeville</v>
      </c>
      <c r="O294" t="str">
        <f t="shared" si="19"/>
        <v>Province</v>
      </c>
    </row>
    <row r="295" spans="1:15" x14ac:dyDescent="0.25">
      <c r="A295" t="s">
        <v>608</v>
      </c>
      <c r="B295" t="str">
        <f t="shared" si="16"/>
        <v>Eure</v>
      </c>
      <c r="C295" t="s">
        <v>620</v>
      </c>
      <c r="D295" t="s">
        <v>629</v>
      </c>
      <c r="E295" t="s">
        <v>630</v>
      </c>
      <c r="F295" t="s">
        <v>1003</v>
      </c>
      <c r="G295" t="s">
        <v>18</v>
      </c>
      <c r="H295" s="35">
        <v>9683</v>
      </c>
      <c r="I295" s="3">
        <v>14728</v>
      </c>
      <c r="J295" s="3">
        <v>19597</v>
      </c>
      <c r="K295" s="3">
        <f t="shared" si="17"/>
        <v>807</v>
      </c>
      <c r="L295" s="3">
        <f t="shared" si="17"/>
        <v>1227</v>
      </c>
      <c r="M295" s="3">
        <f t="shared" si="17"/>
        <v>1633</v>
      </c>
      <c r="N295" t="str">
        <f t="shared" si="18"/>
        <v>NORMANDIE|27 - Eure|CC du Vexin Normand</v>
      </c>
      <c r="O295" t="str">
        <f t="shared" si="19"/>
        <v>Province</v>
      </c>
    </row>
    <row r="296" spans="1:15" x14ac:dyDescent="0.25">
      <c r="A296" t="s">
        <v>608</v>
      </c>
      <c r="B296" t="str">
        <f t="shared" si="16"/>
        <v>Eure</v>
      </c>
      <c r="C296" t="s">
        <v>620</v>
      </c>
      <c r="D296" t="s">
        <v>631</v>
      </c>
      <c r="E296" t="s">
        <v>632</v>
      </c>
      <c r="F296" t="s">
        <v>1003</v>
      </c>
      <c r="G296" t="s">
        <v>18</v>
      </c>
      <c r="H296" s="35">
        <v>8901</v>
      </c>
      <c r="I296" s="3">
        <v>12422</v>
      </c>
      <c r="J296" s="3">
        <v>17628</v>
      </c>
      <c r="K296" s="3">
        <f t="shared" si="17"/>
        <v>742</v>
      </c>
      <c r="L296" s="3">
        <f t="shared" si="17"/>
        <v>1035</v>
      </c>
      <c r="M296" s="3">
        <f t="shared" si="17"/>
        <v>1469</v>
      </c>
      <c r="N296" t="str">
        <f t="shared" si="18"/>
        <v>NORMANDIE|27 - Eure|CC Intercom Bernay Terres de Normandie</v>
      </c>
      <c r="O296" t="str">
        <f t="shared" si="19"/>
        <v>Province</v>
      </c>
    </row>
    <row r="297" spans="1:15" x14ac:dyDescent="0.25">
      <c r="A297" t="s">
        <v>608</v>
      </c>
      <c r="B297" t="str">
        <f t="shared" si="16"/>
        <v>Manche</v>
      </c>
      <c r="C297" t="s">
        <v>633</v>
      </c>
      <c r="D297" t="s">
        <v>634</v>
      </c>
      <c r="E297" t="s">
        <v>635</v>
      </c>
      <c r="F297" t="s">
        <v>1003</v>
      </c>
      <c r="G297" t="s">
        <v>18</v>
      </c>
      <c r="H297" s="35">
        <v>11742</v>
      </c>
      <c r="I297" s="3">
        <v>15873</v>
      </c>
      <c r="J297" s="3">
        <v>20618</v>
      </c>
      <c r="K297" s="3">
        <f t="shared" si="17"/>
        <v>979</v>
      </c>
      <c r="L297" s="3">
        <f t="shared" si="17"/>
        <v>1323</v>
      </c>
      <c r="M297" s="3">
        <f t="shared" si="17"/>
        <v>1718</v>
      </c>
      <c r="N297" t="str">
        <f t="shared" si="18"/>
        <v>NORMANDIE|50 - Manche|CA du Cotentin</v>
      </c>
      <c r="O297" t="str">
        <f t="shared" si="19"/>
        <v>Province</v>
      </c>
    </row>
    <row r="298" spans="1:15" x14ac:dyDescent="0.25">
      <c r="A298" t="s">
        <v>608</v>
      </c>
      <c r="B298" t="str">
        <f t="shared" si="16"/>
        <v>Manche</v>
      </c>
      <c r="C298" t="s">
        <v>633</v>
      </c>
      <c r="D298" t="s">
        <v>636</v>
      </c>
      <c r="E298" t="s">
        <v>637</v>
      </c>
      <c r="F298" t="s">
        <v>1003</v>
      </c>
      <c r="G298" t="s">
        <v>18</v>
      </c>
      <c r="H298" s="35">
        <v>10458</v>
      </c>
      <c r="I298" s="3">
        <v>14027</v>
      </c>
      <c r="J298" s="3">
        <v>18660</v>
      </c>
      <c r="K298" s="3">
        <f t="shared" si="17"/>
        <v>872</v>
      </c>
      <c r="L298" s="3">
        <f t="shared" si="17"/>
        <v>1169</v>
      </c>
      <c r="M298" s="3">
        <f t="shared" si="17"/>
        <v>1555</v>
      </c>
      <c r="N298" t="str">
        <f t="shared" si="18"/>
        <v>NORMANDIE|50 - Manche|CA Mont-Saint-Michel-Normandie</v>
      </c>
      <c r="O298" t="str">
        <f t="shared" si="19"/>
        <v>Province</v>
      </c>
    </row>
    <row r="299" spans="1:15" x14ac:dyDescent="0.25">
      <c r="A299" t="s">
        <v>608</v>
      </c>
      <c r="B299" t="str">
        <f t="shared" si="16"/>
        <v>Manche</v>
      </c>
      <c r="C299" t="s">
        <v>633</v>
      </c>
      <c r="D299" t="s">
        <v>638</v>
      </c>
      <c r="E299" t="s">
        <v>639</v>
      </c>
      <c r="F299" t="s">
        <v>1003</v>
      </c>
      <c r="G299" t="s">
        <v>18</v>
      </c>
      <c r="H299" s="35">
        <v>10784</v>
      </c>
      <c r="I299" s="3">
        <v>14408</v>
      </c>
      <c r="J299" s="3">
        <v>19368</v>
      </c>
      <c r="K299" s="3">
        <f t="shared" si="17"/>
        <v>899</v>
      </c>
      <c r="L299" s="3">
        <f t="shared" si="17"/>
        <v>1201</v>
      </c>
      <c r="M299" s="3">
        <f t="shared" si="17"/>
        <v>1614</v>
      </c>
      <c r="N299" t="str">
        <f t="shared" si="18"/>
        <v>NORMANDIE|50 - Manche|CA Saint-Lô Agglo</v>
      </c>
      <c r="O299" t="str">
        <f t="shared" si="19"/>
        <v>Province</v>
      </c>
    </row>
    <row r="300" spans="1:15" x14ac:dyDescent="0.25">
      <c r="A300" t="s">
        <v>608</v>
      </c>
      <c r="B300" t="str">
        <f t="shared" si="16"/>
        <v>Manche</v>
      </c>
      <c r="C300" t="s">
        <v>633</v>
      </c>
      <c r="D300" t="s">
        <v>640</v>
      </c>
      <c r="E300" t="s">
        <v>641</v>
      </c>
      <c r="F300" t="s">
        <v>1003</v>
      </c>
      <c r="G300" t="s">
        <v>18</v>
      </c>
      <c r="H300" s="35">
        <v>11151</v>
      </c>
      <c r="I300" s="3">
        <v>14265</v>
      </c>
      <c r="J300" s="3">
        <v>19200</v>
      </c>
      <c r="K300" s="3">
        <f t="shared" si="17"/>
        <v>929</v>
      </c>
      <c r="L300" s="3">
        <f t="shared" si="17"/>
        <v>1189</v>
      </c>
      <c r="M300" s="3">
        <f t="shared" si="17"/>
        <v>1600</v>
      </c>
      <c r="N300" t="str">
        <f t="shared" si="18"/>
        <v>NORMANDIE|50 - Manche|CC Coutances Mer et Bocage</v>
      </c>
      <c r="O300" t="str">
        <f t="shared" si="19"/>
        <v>Province</v>
      </c>
    </row>
    <row r="301" spans="1:15" x14ac:dyDescent="0.25">
      <c r="A301" t="s">
        <v>608</v>
      </c>
      <c r="B301" t="str">
        <f t="shared" si="16"/>
        <v>Manche</v>
      </c>
      <c r="C301" t="s">
        <v>633</v>
      </c>
      <c r="D301" t="s">
        <v>642</v>
      </c>
      <c r="E301" t="s">
        <v>643</v>
      </c>
      <c r="F301" t="s">
        <v>1003</v>
      </c>
      <c r="G301" t="s">
        <v>18</v>
      </c>
      <c r="H301" s="35">
        <v>11677</v>
      </c>
      <c r="I301" s="3">
        <v>14888</v>
      </c>
      <c r="J301" s="3">
        <v>19788</v>
      </c>
      <c r="K301" s="3">
        <f t="shared" si="17"/>
        <v>973</v>
      </c>
      <c r="L301" s="3">
        <f t="shared" si="17"/>
        <v>1241</v>
      </c>
      <c r="M301" s="3">
        <f t="shared" si="17"/>
        <v>1649</v>
      </c>
      <c r="N301" t="str">
        <f t="shared" si="18"/>
        <v>NORMANDIE|50 - Manche|CC de Granville, Terre et Mer</v>
      </c>
      <c r="O301" t="str">
        <f t="shared" si="19"/>
        <v>Province</v>
      </c>
    </row>
    <row r="302" spans="1:15" x14ac:dyDescent="0.25">
      <c r="A302" t="s">
        <v>608</v>
      </c>
      <c r="B302" t="str">
        <f t="shared" si="16"/>
        <v>Orne</v>
      </c>
      <c r="C302" t="s">
        <v>644</v>
      </c>
      <c r="D302" t="s">
        <v>645</v>
      </c>
      <c r="E302" t="s">
        <v>646</v>
      </c>
      <c r="F302" t="s">
        <v>1003</v>
      </c>
      <c r="G302" t="s">
        <v>18</v>
      </c>
      <c r="H302" s="35">
        <v>9669</v>
      </c>
      <c r="I302" s="3">
        <v>13458</v>
      </c>
      <c r="J302" s="3">
        <v>18608</v>
      </c>
      <c r="K302" s="3">
        <f t="shared" si="17"/>
        <v>806</v>
      </c>
      <c r="L302" s="3">
        <f t="shared" si="17"/>
        <v>1122</v>
      </c>
      <c r="M302" s="3">
        <f t="shared" si="17"/>
        <v>1551</v>
      </c>
      <c r="N302" t="str">
        <f t="shared" si="18"/>
        <v>NORMANDIE|61 - Orne|CA Flers Agglo</v>
      </c>
      <c r="O302" t="str">
        <f t="shared" si="19"/>
        <v>Province</v>
      </c>
    </row>
    <row r="303" spans="1:15" x14ac:dyDescent="0.25">
      <c r="A303" t="s">
        <v>608</v>
      </c>
      <c r="B303" t="str">
        <f t="shared" si="16"/>
        <v>Orne</v>
      </c>
      <c r="C303" t="s">
        <v>644</v>
      </c>
      <c r="D303" t="s">
        <v>647</v>
      </c>
      <c r="E303" t="s">
        <v>648</v>
      </c>
      <c r="F303" t="s">
        <v>1003</v>
      </c>
      <c r="G303" t="s">
        <v>18</v>
      </c>
      <c r="H303" s="35">
        <v>8871</v>
      </c>
      <c r="I303" s="3">
        <v>12408</v>
      </c>
      <c r="J303" s="3">
        <v>17458</v>
      </c>
      <c r="K303" s="3">
        <f t="shared" si="17"/>
        <v>739</v>
      </c>
      <c r="L303" s="3">
        <f t="shared" si="17"/>
        <v>1034</v>
      </c>
      <c r="M303" s="3">
        <f t="shared" si="17"/>
        <v>1455</v>
      </c>
      <c r="N303" t="str">
        <f t="shared" si="18"/>
        <v>NORMANDIE|61 - Orne|CC des Pays de L'Aigle</v>
      </c>
      <c r="O303" t="str">
        <f t="shared" si="19"/>
        <v>Province</v>
      </c>
    </row>
    <row r="304" spans="1:15" x14ac:dyDescent="0.25">
      <c r="A304" t="s">
        <v>608</v>
      </c>
      <c r="B304" t="str">
        <f t="shared" si="16"/>
        <v>Orne</v>
      </c>
      <c r="C304" t="s">
        <v>644</v>
      </c>
      <c r="D304" t="s">
        <v>649</v>
      </c>
      <c r="E304" t="s">
        <v>650</v>
      </c>
      <c r="F304" t="s">
        <v>1003</v>
      </c>
      <c r="G304" t="s">
        <v>18</v>
      </c>
      <c r="H304" s="35">
        <v>8573</v>
      </c>
      <c r="I304" s="3">
        <v>12612</v>
      </c>
      <c r="J304" s="3">
        <v>18000</v>
      </c>
      <c r="K304" s="3">
        <f t="shared" si="17"/>
        <v>714</v>
      </c>
      <c r="L304" s="3">
        <f t="shared" si="17"/>
        <v>1051</v>
      </c>
      <c r="M304" s="3">
        <f t="shared" si="17"/>
        <v>1500</v>
      </c>
      <c r="N304" t="str">
        <f t="shared" si="18"/>
        <v>NORMANDIE|61 - Orne|CU d'Alençon</v>
      </c>
      <c r="O304" t="str">
        <f t="shared" si="19"/>
        <v>Province</v>
      </c>
    </row>
    <row r="305" spans="1:15" x14ac:dyDescent="0.25">
      <c r="A305" t="s">
        <v>608</v>
      </c>
      <c r="B305" t="str">
        <f t="shared" si="16"/>
        <v>Orne</v>
      </c>
      <c r="C305" t="s">
        <v>644</v>
      </c>
      <c r="D305" t="s">
        <v>651</v>
      </c>
      <c r="E305" t="s">
        <v>652</v>
      </c>
      <c r="F305" t="s">
        <v>1003</v>
      </c>
      <c r="G305" t="s">
        <v>18</v>
      </c>
      <c r="H305" s="35">
        <v>9914</v>
      </c>
      <c r="I305" s="3">
        <v>13330</v>
      </c>
      <c r="J305" s="3">
        <v>18392</v>
      </c>
      <c r="K305" s="3">
        <f t="shared" si="17"/>
        <v>826</v>
      </c>
      <c r="L305" s="3">
        <f t="shared" si="17"/>
        <v>1111</v>
      </c>
      <c r="M305" s="3">
        <f t="shared" si="17"/>
        <v>1533</v>
      </c>
      <c r="N305" t="str">
        <f t="shared" si="18"/>
        <v>NORMANDIE|61 - Orne|Terres d'Argentan Interco</v>
      </c>
      <c r="O305" t="str">
        <f t="shared" si="19"/>
        <v>Province</v>
      </c>
    </row>
    <row r="306" spans="1:15" x14ac:dyDescent="0.25">
      <c r="A306" t="s">
        <v>608</v>
      </c>
      <c r="B306" t="str">
        <f t="shared" si="16"/>
        <v>Seine-Maritime</v>
      </c>
      <c r="C306" t="s">
        <v>653</v>
      </c>
      <c r="D306" t="s">
        <v>654</v>
      </c>
      <c r="E306" t="s">
        <v>655</v>
      </c>
      <c r="F306" t="s">
        <v>1003</v>
      </c>
      <c r="G306" t="s">
        <v>18</v>
      </c>
      <c r="H306" s="35">
        <v>10400</v>
      </c>
      <c r="I306" s="3">
        <v>14409</v>
      </c>
      <c r="J306" s="3">
        <v>19875</v>
      </c>
      <c r="K306" s="3">
        <f t="shared" si="17"/>
        <v>867</v>
      </c>
      <c r="L306" s="3">
        <f t="shared" si="17"/>
        <v>1201</v>
      </c>
      <c r="M306" s="3">
        <f t="shared" si="17"/>
        <v>1656</v>
      </c>
      <c r="N306" t="str">
        <f t="shared" si="18"/>
        <v>NORMANDIE|76 - Seine-Maritime|CA Caux Seine Agglo</v>
      </c>
      <c r="O306" t="str">
        <f t="shared" si="19"/>
        <v>Province</v>
      </c>
    </row>
    <row r="307" spans="1:15" x14ac:dyDescent="0.25">
      <c r="A307" t="s">
        <v>608</v>
      </c>
      <c r="B307" t="str">
        <f t="shared" si="16"/>
        <v>Seine-Maritime</v>
      </c>
      <c r="C307" t="s">
        <v>653</v>
      </c>
      <c r="D307" t="s">
        <v>656</v>
      </c>
      <c r="E307" t="s">
        <v>657</v>
      </c>
      <c r="F307" t="s">
        <v>1003</v>
      </c>
      <c r="G307" t="s">
        <v>18</v>
      </c>
      <c r="H307" s="35">
        <v>10884</v>
      </c>
      <c r="I307" s="3">
        <v>14700</v>
      </c>
      <c r="J307" s="3">
        <v>20296</v>
      </c>
      <c r="K307" s="3">
        <f t="shared" si="17"/>
        <v>907</v>
      </c>
      <c r="L307" s="3">
        <f t="shared" si="17"/>
        <v>1225</v>
      </c>
      <c r="M307" s="3">
        <f t="shared" si="17"/>
        <v>1691</v>
      </c>
      <c r="N307" t="str">
        <f t="shared" si="18"/>
        <v>NORMANDIE|76 - Seine-Maritime|CA de la Région Dieppoise</v>
      </c>
      <c r="O307" t="str">
        <f t="shared" si="19"/>
        <v>Province</v>
      </c>
    </row>
    <row r="308" spans="1:15" x14ac:dyDescent="0.25">
      <c r="A308" t="s">
        <v>608</v>
      </c>
      <c r="B308" t="str">
        <f t="shared" si="16"/>
        <v>Seine-Maritime</v>
      </c>
      <c r="C308" t="s">
        <v>653</v>
      </c>
      <c r="D308" t="s">
        <v>658</v>
      </c>
      <c r="E308" t="s">
        <v>659</v>
      </c>
      <c r="F308" t="s">
        <v>1003</v>
      </c>
      <c r="G308" t="s">
        <v>18</v>
      </c>
      <c r="H308" s="35">
        <v>10791</v>
      </c>
      <c r="I308" s="3">
        <v>13777</v>
      </c>
      <c r="J308" s="3">
        <v>18981</v>
      </c>
      <c r="K308" s="3">
        <f t="shared" si="17"/>
        <v>899</v>
      </c>
      <c r="L308" s="3">
        <f t="shared" si="17"/>
        <v>1148</v>
      </c>
      <c r="M308" s="3">
        <f t="shared" si="17"/>
        <v>1582</v>
      </c>
      <c r="N308" t="str">
        <f t="shared" si="18"/>
        <v>NORMANDIE|76 - Seine-Maritime|CA Fécamp Caux Littoral Agglomération</v>
      </c>
      <c r="O308" t="str">
        <f t="shared" si="19"/>
        <v>Province</v>
      </c>
    </row>
    <row r="309" spans="1:15" x14ac:dyDescent="0.25">
      <c r="A309" t="s">
        <v>608</v>
      </c>
      <c r="B309" t="str">
        <f t="shared" si="16"/>
        <v>Seine-Maritime</v>
      </c>
      <c r="C309" t="s">
        <v>653</v>
      </c>
      <c r="D309" t="s">
        <v>660</v>
      </c>
      <c r="E309" t="s">
        <v>661</v>
      </c>
      <c r="F309" t="s">
        <v>1003</v>
      </c>
      <c r="G309" t="s">
        <v>18</v>
      </c>
      <c r="H309" s="35">
        <v>12192</v>
      </c>
      <c r="I309" s="3">
        <v>16800</v>
      </c>
      <c r="J309" s="3">
        <v>20961</v>
      </c>
      <c r="K309" s="3">
        <f t="shared" si="17"/>
        <v>1016</v>
      </c>
      <c r="L309" s="3">
        <f t="shared" si="17"/>
        <v>1400</v>
      </c>
      <c r="M309" s="3">
        <f t="shared" si="17"/>
        <v>1747</v>
      </c>
      <c r="N309" t="str">
        <f t="shared" si="18"/>
        <v>NORMANDIE|76 - Seine-Maritime|CC Caux - Austreberthe</v>
      </c>
      <c r="O309" t="str">
        <f t="shared" si="19"/>
        <v>Province</v>
      </c>
    </row>
    <row r="310" spans="1:15" x14ac:dyDescent="0.25">
      <c r="A310" t="s">
        <v>608</v>
      </c>
      <c r="B310" t="str">
        <f t="shared" si="16"/>
        <v>Seine-Maritime</v>
      </c>
      <c r="C310" t="s">
        <v>653</v>
      </c>
      <c r="D310" t="s">
        <v>662</v>
      </c>
      <c r="E310" t="s">
        <v>663</v>
      </c>
      <c r="F310" t="s">
        <v>1003</v>
      </c>
      <c r="G310" t="s">
        <v>18</v>
      </c>
      <c r="H310" s="35">
        <v>9967</v>
      </c>
      <c r="I310" s="3">
        <v>14400</v>
      </c>
      <c r="J310" s="3">
        <v>20084</v>
      </c>
      <c r="K310" s="3">
        <f t="shared" si="17"/>
        <v>831</v>
      </c>
      <c r="L310" s="3">
        <f t="shared" si="17"/>
        <v>1200</v>
      </c>
      <c r="M310" s="3">
        <f t="shared" si="17"/>
        <v>1674</v>
      </c>
      <c r="N310" t="str">
        <f t="shared" si="18"/>
        <v>NORMANDIE|76 - Seine-Maritime|Le Havre Seine Métropole</v>
      </c>
      <c r="O310" t="str">
        <f t="shared" si="19"/>
        <v>Province</v>
      </c>
    </row>
    <row r="311" spans="1:15" x14ac:dyDescent="0.25">
      <c r="A311" t="s">
        <v>608</v>
      </c>
      <c r="B311" t="str">
        <f t="shared" si="16"/>
        <v>Seine-Maritime</v>
      </c>
      <c r="C311" t="s">
        <v>653</v>
      </c>
      <c r="D311" t="s">
        <v>664</v>
      </c>
      <c r="E311" t="s">
        <v>665</v>
      </c>
      <c r="F311" t="s">
        <v>1003</v>
      </c>
      <c r="G311" t="s">
        <v>18</v>
      </c>
      <c r="H311" s="35">
        <v>9626</v>
      </c>
      <c r="I311" s="3">
        <v>13882</v>
      </c>
      <c r="J311" s="3">
        <v>19337</v>
      </c>
      <c r="K311" s="3">
        <f t="shared" si="17"/>
        <v>802</v>
      </c>
      <c r="L311" s="3">
        <f t="shared" si="17"/>
        <v>1157</v>
      </c>
      <c r="M311" s="3">
        <f t="shared" si="17"/>
        <v>1611</v>
      </c>
      <c r="N311" t="str">
        <f t="shared" si="18"/>
        <v>NORMANDIE|76 - Seine-Maritime|Métropole Rouen Normandie</v>
      </c>
      <c r="O311" t="str">
        <f t="shared" si="19"/>
        <v>Province</v>
      </c>
    </row>
    <row r="312" spans="1:15" x14ac:dyDescent="0.25">
      <c r="A312" t="s">
        <v>666</v>
      </c>
      <c r="B312" t="str">
        <f t="shared" si="16"/>
        <v>Charente</v>
      </c>
      <c r="C312" t="s">
        <v>667</v>
      </c>
      <c r="D312" t="s">
        <v>668</v>
      </c>
      <c r="E312" t="s">
        <v>669</v>
      </c>
      <c r="F312" t="s">
        <v>1003</v>
      </c>
      <c r="G312" t="s">
        <v>18</v>
      </c>
      <c r="H312" s="35">
        <v>9168</v>
      </c>
      <c r="I312" s="3">
        <v>12852</v>
      </c>
      <c r="J312" s="3">
        <v>18000</v>
      </c>
      <c r="K312" s="3">
        <f t="shared" si="17"/>
        <v>764</v>
      </c>
      <c r="L312" s="3">
        <f t="shared" si="17"/>
        <v>1071</v>
      </c>
      <c r="M312" s="3">
        <f t="shared" si="17"/>
        <v>1500</v>
      </c>
      <c r="N312" t="str">
        <f t="shared" si="18"/>
        <v>NOUVELLE-AQUITAINE|16 - Charente|CA du Grand Angoulême</v>
      </c>
      <c r="O312" t="str">
        <f t="shared" si="19"/>
        <v>Province</v>
      </c>
    </row>
    <row r="313" spans="1:15" x14ac:dyDescent="0.25">
      <c r="A313" t="s">
        <v>666</v>
      </c>
      <c r="B313" t="str">
        <f t="shared" si="16"/>
        <v>Charente</v>
      </c>
      <c r="C313" t="s">
        <v>667</v>
      </c>
      <c r="D313" t="s">
        <v>670</v>
      </c>
      <c r="E313" t="s">
        <v>671</v>
      </c>
      <c r="F313" t="s">
        <v>1003</v>
      </c>
      <c r="G313" t="s">
        <v>18</v>
      </c>
      <c r="H313" s="35">
        <v>9600</v>
      </c>
      <c r="I313" s="3">
        <v>13200</v>
      </c>
      <c r="J313" s="3">
        <v>18442</v>
      </c>
      <c r="K313" s="3">
        <f t="shared" si="17"/>
        <v>800</v>
      </c>
      <c r="L313" s="3">
        <f t="shared" si="17"/>
        <v>1100</v>
      </c>
      <c r="M313" s="3">
        <f t="shared" si="17"/>
        <v>1537</v>
      </c>
      <c r="N313" t="str">
        <f t="shared" si="18"/>
        <v>NOUVELLE-AQUITAINE|16 - Charente|CA du Grand Cognac</v>
      </c>
      <c r="O313" t="str">
        <f t="shared" si="19"/>
        <v>Province</v>
      </c>
    </row>
    <row r="314" spans="1:15" x14ac:dyDescent="0.25">
      <c r="A314" t="s">
        <v>666</v>
      </c>
      <c r="B314" t="str">
        <f t="shared" si="16"/>
        <v>Charente-Maritime</v>
      </c>
      <c r="C314" t="s">
        <v>672</v>
      </c>
      <c r="D314" t="s">
        <v>673</v>
      </c>
      <c r="E314" t="s">
        <v>674</v>
      </c>
      <c r="F314" t="s">
        <v>1003</v>
      </c>
      <c r="G314" t="s">
        <v>18</v>
      </c>
      <c r="H314" s="35">
        <v>11712</v>
      </c>
      <c r="I314" s="3">
        <v>15600</v>
      </c>
      <c r="J314" s="3">
        <v>20508</v>
      </c>
      <c r="K314" s="3">
        <f t="shared" si="17"/>
        <v>976</v>
      </c>
      <c r="L314" s="3">
        <f t="shared" si="17"/>
        <v>1300</v>
      </c>
      <c r="M314" s="3">
        <f t="shared" si="17"/>
        <v>1709</v>
      </c>
      <c r="N314" t="str">
        <f t="shared" si="18"/>
        <v>NOUVELLE-AQUITAINE|17 - Charente-Maritime|CA de La Rochelle</v>
      </c>
      <c r="O314" t="str">
        <f t="shared" si="19"/>
        <v>Province</v>
      </c>
    </row>
    <row r="315" spans="1:15" x14ac:dyDescent="0.25">
      <c r="A315" t="s">
        <v>666</v>
      </c>
      <c r="B315" t="str">
        <f t="shared" si="16"/>
        <v>Charente-Maritime</v>
      </c>
      <c r="C315" t="s">
        <v>672</v>
      </c>
      <c r="D315" t="s">
        <v>675</v>
      </c>
      <c r="E315" t="s">
        <v>676</v>
      </c>
      <c r="F315" t="s">
        <v>1003</v>
      </c>
      <c r="G315" t="s">
        <v>18</v>
      </c>
      <c r="H315" s="35">
        <v>10716</v>
      </c>
      <c r="I315" s="3">
        <v>13663</v>
      </c>
      <c r="J315" s="3">
        <v>18460</v>
      </c>
      <c r="K315" s="3">
        <f t="shared" si="17"/>
        <v>893</v>
      </c>
      <c r="L315" s="3">
        <f t="shared" si="17"/>
        <v>1139</v>
      </c>
      <c r="M315" s="3">
        <f t="shared" si="17"/>
        <v>1538</v>
      </c>
      <c r="N315" t="str">
        <f t="shared" si="18"/>
        <v>NOUVELLE-AQUITAINE|17 - Charente-Maritime|CA Rochefort Océan</v>
      </c>
      <c r="O315" t="str">
        <f t="shared" si="19"/>
        <v>Province</v>
      </c>
    </row>
    <row r="316" spans="1:15" x14ac:dyDescent="0.25">
      <c r="A316" t="s">
        <v>666</v>
      </c>
      <c r="B316" t="str">
        <f t="shared" si="16"/>
        <v>Charente-Maritime</v>
      </c>
      <c r="C316" t="s">
        <v>672</v>
      </c>
      <c r="D316" t="s">
        <v>677</v>
      </c>
      <c r="E316" t="s">
        <v>678</v>
      </c>
      <c r="F316" t="s">
        <v>1003</v>
      </c>
      <c r="G316" t="s">
        <v>18</v>
      </c>
      <c r="H316" s="35">
        <v>10960</v>
      </c>
      <c r="I316" s="3">
        <v>14130</v>
      </c>
      <c r="J316" s="3">
        <v>19029</v>
      </c>
      <c r="K316" s="3">
        <f t="shared" si="17"/>
        <v>913</v>
      </c>
      <c r="L316" s="3">
        <f t="shared" si="17"/>
        <v>1178</v>
      </c>
      <c r="M316" s="3">
        <f t="shared" si="17"/>
        <v>1586</v>
      </c>
      <c r="N316" t="str">
        <f t="shared" si="18"/>
        <v>NOUVELLE-AQUITAINE|17 - Charente-Maritime|CA Royan Atlantique</v>
      </c>
      <c r="O316" t="str">
        <f t="shared" si="19"/>
        <v>Province</v>
      </c>
    </row>
    <row r="317" spans="1:15" x14ac:dyDescent="0.25">
      <c r="A317" t="s">
        <v>666</v>
      </c>
      <c r="B317" t="str">
        <f t="shared" si="16"/>
        <v>Charente-Maritime</v>
      </c>
      <c r="C317" t="s">
        <v>672</v>
      </c>
      <c r="D317" t="s">
        <v>1008</v>
      </c>
      <c r="E317" t="s">
        <v>679</v>
      </c>
      <c r="F317" t="s">
        <v>1003</v>
      </c>
      <c r="G317" t="s">
        <v>18</v>
      </c>
      <c r="H317" s="35">
        <v>9984</v>
      </c>
      <c r="I317" s="3">
        <v>12996</v>
      </c>
      <c r="J317" s="3">
        <v>17561</v>
      </c>
      <c r="K317" s="3">
        <f t="shared" si="17"/>
        <v>832</v>
      </c>
      <c r="L317" s="3">
        <f t="shared" si="17"/>
        <v>1083</v>
      </c>
      <c r="M317" s="3">
        <f t="shared" si="17"/>
        <v>1463</v>
      </c>
      <c r="N317" t="str">
        <f t="shared" si="18"/>
        <v>NOUVELLE-AQUITAINE|17 - Charente-Maritime|CA "Saintes - Grandes Rives - L'Agglo"</v>
      </c>
      <c r="O317" t="str">
        <f t="shared" si="19"/>
        <v>Province</v>
      </c>
    </row>
    <row r="318" spans="1:15" x14ac:dyDescent="0.25">
      <c r="A318" t="s">
        <v>666</v>
      </c>
      <c r="B318" t="str">
        <f t="shared" si="16"/>
        <v>Corrèze</v>
      </c>
      <c r="C318" t="s">
        <v>680</v>
      </c>
      <c r="D318" t="s">
        <v>681</v>
      </c>
      <c r="E318" t="s">
        <v>682</v>
      </c>
      <c r="F318" t="s">
        <v>1003</v>
      </c>
      <c r="G318" t="s">
        <v>18</v>
      </c>
      <c r="H318" s="35">
        <v>9880</v>
      </c>
      <c r="I318" s="3">
        <v>13570</v>
      </c>
      <c r="J318" s="3">
        <v>18286</v>
      </c>
      <c r="K318" s="3">
        <f t="shared" si="17"/>
        <v>823</v>
      </c>
      <c r="L318" s="3">
        <f t="shared" si="17"/>
        <v>1131</v>
      </c>
      <c r="M318" s="3">
        <f t="shared" si="17"/>
        <v>1524</v>
      </c>
      <c r="N318" t="str">
        <f t="shared" si="18"/>
        <v>NOUVELLE-AQUITAINE|19 - Corrèze|CA du Bassin de Brive</v>
      </c>
      <c r="O318" t="str">
        <f t="shared" si="19"/>
        <v>Province</v>
      </c>
    </row>
    <row r="319" spans="1:15" x14ac:dyDescent="0.25">
      <c r="A319" t="s">
        <v>666</v>
      </c>
      <c r="B319" t="str">
        <f t="shared" si="16"/>
        <v>Corrèze</v>
      </c>
      <c r="C319" t="s">
        <v>680</v>
      </c>
      <c r="D319" t="s">
        <v>683</v>
      </c>
      <c r="E319" t="s">
        <v>684</v>
      </c>
      <c r="F319" t="s">
        <v>1003</v>
      </c>
      <c r="G319" t="s">
        <v>18</v>
      </c>
      <c r="H319" s="35">
        <v>8492</v>
      </c>
      <c r="I319" s="3">
        <v>12396</v>
      </c>
      <c r="J319" s="3">
        <v>17250</v>
      </c>
      <c r="K319" s="3">
        <f t="shared" si="17"/>
        <v>708</v>
      </c>
      <c r="L319" s="3">
        <f t="shared" si="17"/>
        <v>1033</v>
      </c>
      <c r="M319" s="3">
        <f t="shared" si="17"/>
        <v>1438</v>
      </c>
      <c r="N319" t="str">
        <f t="shared" si="18"/>
        <v>NOUVELLE-AQUITAINE|19 - Corrèze|CA Tulle Agglo</v>
      </c>
      <c r="O319" t="str">
        <f t="shared" si="19"/>
        <v>Province</v>
      </c>
    </row>
    <row r="320" spans="1:15" x14ac:dyDescent="0.25">
      <c r="A320" t="s">
        <v>666</v>
      </c>
      <c r="B320" t="str">
        <f t="shared" si="16"/>
        <v>Creuse</v>
      </c>
      <c r="C320" t="s">
        <v>685</v>
      </c>
      <c r="D320" t="s">
        <v>686</v>
      </c>
      <c r="E320" t="s">
        <v>687</v>
      </c>
      <c r="F320" t="s">
        <v>1003</v>
      </c>
      <c r="G320" t="s">
        <v>18</v>
      </c>
      <c r="H320" s="35">
        <v>8220</v>
      </c>
      <c r="I320" s="3">
        <v>12192</v>
      </c>
      <c r="J320" s="3">
        <v>16008</v>
      </c>
      <c r="K320" s="3">
        <f t="shared" si="17"/>
        <v>685</v>
      </c>
      <c r="L320" s="3">
        <f t="shared" si="17"/>
        <v>1016</v>
      </c>
      <c r="M320" s="3">
        <f t="shared" si="17"/>
        <v>1334</v>
      </c>
      <c r="N320" t="str">
        <f t="shared" si="18"/>
        <v>NOUVELLE-AQUITAINE|23 - Creuse|CA du Grand Guéret</v>
      </c>
      <c r="O320" t="str">
        <f t="shared" si="19"/>
        <v>Province</v>
      </c>
    </row>
    <row r="321" spans="1:15" x14ac:dyDescent="0.25">
      <c r="A321" t="s">
        <v>666</v>
      </c>
      <c r="B321" t="str">
        <f t="shared" si="16"/>
        <v>Dordogne</v>
      </c>
      <c r="C321" t="s">
        <v>688</v>
      </c>
      <c r="D321" t="s">
        <v>689</v>
      </c>
      <c r="E321" t="s">
        <v>690</v>
      </c>
      <c r="F321" t="s">
        <v>1003</v>
      </c>
      <c r="G321" t="s">
        <v>18</v>
      </c>
      <c r="H321" s="35">
        <v>8856</v>
      </c>
      <c r="I321" s="3">
        <v>12696</v>
      </c>
      <c r="J321" s="3">
        <v>17496</v>
      </c>
      <c r="K321" s="3">
        <f t="shared" si="17"/>
        <v>738</v>
      </c>
      <c r="L321" s="3">
        <f t="shared" si="17"/>
        <v>1058</v>
      </c>
      <c r="M321" s="3">
        <f t="shared" si="17"/>
        <v>1458</v>
      </c>
      <c r="N321" t="str">
        <f t="shared" si="18"/>
        <v>NOUVELLE-AQUITAINE|24 - Dordogne|CA Bergeracoise</v>
      </c>
      <c r="O321" t="str">
        <f t="shared" si="19"/>
        <v>Province</v>
      </c>
    </row>
    <row r="322" spans="1:15" x14ac:dyDescent="0.25">
      <c r="A322" t="s">
        <v>666</v>
      </c>
      <c r="B322" t="str">
        <f t="shared" ref="B322:B385" si="20">MID(C322,6,LEN(C322))</f>
        <v>Dordogne</v>
      </c>
      <c r="C322" t="s">
        <v>688</v>
      </c>
      <c r="D322" t="s">
        <v>691</v>
      </c>
      <c r="E322" t="s">
        <v>692</v>
      </c>
      <c r="F322" t="s">
        <v>1003</v>
      </c>
      <c r="G322" t="s">
        <v>18</v>
      </c>
      <c r="H322" s="35">
        <v>9000</v>
      </c>
      <c r="I322" s="3">
        <v>12792</v>
      </c>
      <c r="J322" s="3">
        <v>18000</v>
      </c>
      <c r="K322" s="3">
        <f t="shared" ref="K322:M385" si="21">ROUND(H322/12,0)</f>
        <v>750</v>
      </c>
      <c r="L322" s="3">
        <f t="shared" si="21"/>
        <v>1066</v>
      </c>
      <c r="M322" s="3">
        <f t="shared" si="21"/>
        <v>1500</v>
      </c>
      <c r="N322" t="str">
        <f t="shared" ref="N322:N385" si="22">SUBSTITUTE(
   UPPER(SUBSTITUTE(TRIM(A322), CHAR(160), " ")) &amp; "|" &amp;
   SUBSTITUTE(TRIM(C322), CHAR(160), " ") &amp; "|" &amp;
   SUBSTITUTE(TRIM(D322), CHAR(160), " "),
   "–", "-"
)</f>
        <v>NOUVELLE-AQUITAINE|24 - Dordogne|CA Le Grand Périgueux</v>
      </c>
      <c r="O322" t="str">
        <f t="shared" ref="O322:O385" si="23">IF(A322="Hauts-de-France", "HDF",
IF(A322="Île-de-France", "IDF",
IF(OR(A322="Guadeloupe", A322="Martinique", A322="Guyane", A322="La Réunion", A322="Mayotte"), "OM", "Province")))</f>
        <v>Province</v>
      </c>
    </row>
    <row r="323" spans="1:15" x14ac:dyDescent="0.25">
      <c r="A323" t="s">
        <v>666</v>
      </c>
      <c r="B323" t="str">
        <f t="shared" si="20"/>
        <v>Dordogne</v>
      </c>
      <c r="C323" t="s">
        <v>688</v>
      </c>
      <c r="D323" t="s">
        <v>693</v>
      </c>
      <c r="E323" t="s">
        <v>694</v>
      </c>
      <c r="F323" t="s">
        <v>1003</v>
      </c>
      <c r="G323" t="s">
        <v>18</v>
      </c>
      <c r="H323" s="35">
        <v>8033</v>
      </c>
      <c r="I323" s="3">
        <v>11715</v>
      </c>
      <c r="J323" s="3">
        <v>15859</v>
      </c>
      <c r="K323" s="3">
        <f t="shared" si="21"/>
        <v>669</v>
      </c>
      <c r="L323" s="3">
        <f t="shared" si="21"/>
        <v>976</v>
      </c>
      <c r="M323" s="3">
        <f t="shared" si="21"/>
        <v>1322</v>
      </c>
      <c r="N323" t="str">
        <f t="shared" si="22"/>
        <v>NOUVELLE-AQUITAINE|24 - Dordogne|CC du Pays Foyen</v>
      </c>
      <c r="O323" t="str">
        <f t="shared" si="23"/>
        <v>Province</v>
      </c>
    </row>
    <row r="324" spans="1:15" x14ac:dyDescent="0.25">
      <c r="A324" t="s">
        <v>666</v>
      </c>
      <c r="B324" t="str">
        <f t="shared" si="20"/>
        <v>Gironde</v>
      </c>
      <c r="C324" t="s">
        <v>695</v>
      </c>
      <c r="D324" t="s">
        <v>696</v>
      </c>
      <c r="E324" t="s">
        <v>697</v>
      </c>
      <c r="F324" t="s">
        <v>1003</v>
      </c>
      <c r="G324" t="s">
        <v>18</v>
      </c>
      <c r="H324" s="35">
        <v>11100</v>
      </c>
      <c r="I324" s="3">
        <v>15840</v>
      </c>
      <c r="J324" s="3">
        <v>21060</v>
      </c>
      <c r="K324" s="3">
        <f t="shared" si="21"/>
        <v>925</v>
      </c>
      <c r="L324" s="3">
        <f t="shared" si="21"/>
        <v>1320</v>
      </c>
      <c r="M324" s="3">
        <f t="shared" si="21"/>
        <v>1755</v>
      </c>
      <c r="N324" t="str">
        <f t="shared" si="22"/>
        <v>NOUVELLE-AQUITAINE|33 - Gironde|Bordeaux Métropole</v>
      </c>
      <c r="O324" t="str">
        <f t="shared" si="23"/>
        <v>Province</v>
      </c>
    </row>
    <row r="325" spans="1:15" x14ac:dyDescent="0.25">
      <c r="A325" t="s">
        <v>666</v>
      </c>
      <c r="B325" t="str">
        <f t="shared" si="20"/>
        <v>Gironde</v>
      </c>
      <c r="C325" t="s">
        <v>695</v>
      </c>
      <c r="D325" t="s">
        <v>698</v>
      </c>
      <c r="E325" t="s">
        <v>699</v>
      </c>
      <c r="F325" t="s">
        <v>1003</v>
      </c>
      <c r="G325" t="s">
        <v>18</v>
      </c>
      <c r="H325" s="35">
        <v>12136</v>
      </c>
      <c r="I325" s="3">
        <v>16704</v>
      </c>
      <c r="J325" s="3">
        <v>21042</v>
      </c>
      <c r="K325" s="3">
        <f t="shared" si="21"/>
        <v>1011</v>
      </c>
      <c r="L325" s="3">
        <f t="shared" si="21"/>
        <v>1392</v>
      </c>
      <c r="M325" s="3">
        <f t="shared" si="21"/>
        <v>1754</v>
      </c>
      <c r="N325" t="str">
        <f t="shared" si="22"/>
        <v>NOUVELLE-AQUITAINE|33 - Gironde|CA Bassin d'Arcachon Sud (COBAS)</v>
      </c>
      <c r="O325" t="str">
        <f t="shared" si="23"/>
        <v>Province</v>
      </c>
    </row>
    <row r="326" spans="1:15" x14ac:dyDescent="0.25">
      <c r="A326" t="s">
        <v>666</v>
      </c>
      <c r="B326" t="str">
        <f t="shared" si="20"/>
        <v>Gironde</v>
      </c>
      <c r="C326" t="s">
        <v>695</v>
      </c>
      <c r="D326" t="s">
        <v>700</v>
      </c>
      <c r="E326" t="s">
        <v>701</v>
      </c>
      <c r="F326" t="s">
        <v>1003</v>
      </c>
      <c r="G326" t="s">
        <v>18</v>
      </c>
      <c r="H326" s="35">
        <v>12300</v>
      </c>
      <c r="I326" s="3">
        <v>16860</v>
      </c>
      <c r="J326" s="3">
        <v>21024</v>
      </c>
      <c r="K326" s="3">
        <f t="shared" si="21"/>
        <v>1025</v>
      </c>
      <c r="L326" s="3">
        <f t="shared" si="21"/>
        <v>1405</v>
      </c>
      <c r="M326" s="3">
        <f t="shared" si="21"/>
        <v>1752</v>
      </c>
      <c r="N326" t="str">
        <f t="shared" si="22"/>
        <v>NOUVELLE-AQUITAINE|33 - Gironde|CA du Bassin d'Arcachon Nord (COBAN)</v>
      </c>
      <c r="O326" t="str">
        <f t="shared" si="23"/>
        <v>Province</v>
      </c>
    </row>
    <row r="327" spans="1:15" x14ac:dyDescent="0.25">
      <c r="A327" t="s">
        <v>666</v>
      </c>
      <c r="B327" t="str">
        <f t="shared" si="20"/>
        <v>Gironde</v>
      </c>
      <c r="C327" t="s">
        <v>695</v>
      </c>
      <c r="D327" t="s">
        <v>702</v>
      </c>
      <c r="E327" t="s">
        <v>703</v>
      </c>
      <c r="F327" t="s">
        <v>1003</v>
      </c>
      <c r="G327" t="s">
        <v>18</v>
      </c>
      <c r="H327" s="35">
        <v>9132</v>
      </c>
      <c r="I327" s="3">
        <v>13221</v>
      </c>
      <c r="J327" s="3">
        <v>18208</v>
      </c>
      <c r="K327" s="3">
        <f t="shared" si="21"/>
        <v>761</v>
      </c>
      <c r="L327" s="3">
        <f t="shared" si="21"/>
        <v>1102</v>
      </c>
      <c r="M327" s="3">
        <f t="shared" si="21"/>
        <v>1517</v>
      </c>
      <c r="N327" t="str">
        <f t="shared" si="22"/>
        <v>NOUVELLE-AQUITAINE|33 - Gironde|CA du Libournais</v>
      </c>
      <c r="O327" t="str">
        <f t="shared" si="23"/>
        <v>Province</v>
      </c>
    </row>
    <row r="328" spans="1:15" x14ac:dyDescent="0.25">
      <c r="A328" t="s">
        <v>666</v>
      </c>
      <c r="B328" t="str">
        <f t="shared" si="20"/>
        <v>Gironde</v>
      </c>
      <c r="C328" t="s">
        <v>695</v>
      </c>
      <c r="D328" t="s">
        <v>704</v>
      </c>
      <c r="E328" t="s">
        <v>705</v>
      </c>
      <c r="F328" t="s">
        <v>1003</v>
      </c>
      <c r="G328" t="s">
        <v>18</v>
      </c>
      <c r="H328" s="35">
        <v>12192</v>
      </c>
      <c r="I328" s="3">
        <v>17235</v>
      </c>
      <c r="J328" s="3">
        <v>21754</v>
      </c>
      <c r="K328" s="3">
        <f t="shared" si="21"/>
        <v>1016</v>
      </c>
      <c r="L328" s="3">
        <f t="shared" si="21"/>
        <v>1436</v>
      </c>
      <c r="M328" s="3">
        <f t="shared" si="21"/>
        <v>1813</v>
      </c>
      <c r="N328" t="str">
        <f t="shared" si="22"/>
        <v>NOUVELLE-AQUITAINE|33 - Gironde|CC de Montesquieu</v>
      </c>
      <c r="O328" t="str">
        <f t="shared" si="23"/>
        <v>Province</v>
      </c>
    </row>
    <row r="329" spans="1:15" x14ac:dyDescent="0.25">
      <c r="A329" t="s">
        <v>666</v>
      </c>
      <c r="B329" t="str">
        <f t="shared" si="20"/>
        <v>Gironde</v>
      </c>
      <c r="C329" t="s">
        <v>695</v>
      </c>
      <c r="D329" t="s">
        <v>706</v>
      </c>
      <c r="E329" t="s">
        <v>707</v>
      </c>
      <c r="F329" t="s">
        <v>1003</v>
      </c>
      <c r="G329" t="s">
        <v>18</v>
      </c>
      <c r="H329" s="35">
        <v>10664</v>
      </c>
      <c r="I329" s="3">
        <v>14538</v>
      </c>
      <c r="J329" s="3">
        <v>19108</v>
      </c>
      <c r="K329" s="3">
        <f t="shared" si="21"/>
        <v>889</v>
      </c>
      <c r="L329" s="3">
        <f t="shared" si="21"/>
        <v>1212</v>
      </c>
      <c r="M329" s="3">
        <f t="shared" si="21"/>
        <v>1592</v>
      </c>
      <c r="N329" t="str">
        <f t="shared" si="22"/>
        <v>NOUVELLE-AQUITAINE|33 - Gironde|CC du Grand Cubzaguais</v>
      </c>
      <c r="O329" t="str">
        <f t="shared" si="23"/>
        <v>Province</v>
      </c>
    </row>
    <row r="330" spans="1:15" x14ac:dyDescent="0.25">
      <c r="A330" t="s">
        <v>666</v>
      </c>
      <c r="B330" t="str">
        <f t="shared" si="20"/>
        <v>Gironde</v>
      </c>
      <c r="C330" t="s">
        <v>695</v>
      </c>
      <c r="D330" t="s">
        <v>693</v>
      </c>
      <c r="E330" t="s">
        <v>694</v>
      </c>
      <c r="F330" t="s">
        <v>1003</v>
      </c>
      <c r="G330" t="s">
        <v>18</v>
      </c>
      <c r="H330" s="35">
        <v>8033</v>
      </c>
      <c r="I330" s="3">
        <v>11715</v>
      </c>
      <c r="J330" s="3">
        <v>15859</v>
      </c>
      <c r="K330" s="3">
        <f t="shared" si="21"/>
        <v>669</v>
      </c>
      <c r="L330" s="3">
        <f t="shared" si="21"/>
        <v>976</v>
      </c>
      <c r="M330" s="3">
        <f t="shared" si="21"/>
        <v>1322</v>
      </c>
      <c r="N330" t="str">
        <f t="shared" si="22"/>
        <v>NOUVELLE-AQUITAINE|33 - Gironde|CC du Pays Foyen</v>
      </c>
      <c r="O330" t="str">
        <f t="shared" si="23"/>
        <v>Province</v>
      </c>
    </row>
    <row r="331" spans="1:15" x14ac:dyDescent="0.25">
      <c r="A331" t="s">
        <v>666</v>
      </c>
      <c r="B331" t="str">
        <f t="shared" si="20"/>
        <v>Gironde</v>
      </c>
      <c r="C331" t="s">
        <v>695</v>
      </c>
      <c r="D331" t="s">
        <v>708</v>
      </c>
      <c r="E331" t="s">
        <v>709</v>
      </c>
      <c r="F331" t="s">
        <v>1003</v>
      </c>
      <c r="G331" t="s">
        <v>18</v>
      </c>
      <c r="H331" s="35">
        <v>13491</v>
      </c>
      <c r="I331" s="3">
        <v>18341</v>
      </c>
      <c r="J331" s="3">
        <v>22203</v>
      </c>
      <c r="K331" s="3">
        <f t="shared" si="21"/>
        <v>1124</v>
      </c>
      <c r="L331" s="3">
        <f t="shared" si="21"/>
        <v>1528</v>
      </c>
      <c r="M331" s="3">
        <f t="shared" si="21"/>
        <v>1850</v>
      </c>
      <c r="N331" t="str">
        <f t="shared" si="22"/>
        <v>NOUVELLE-AQUITAINE|33 - Gironde|CC Jalle-Eau-Bourde</v>
      </c>
      <c r="O331" t="str">
        <f t="shared" si="23"/>
        <v>Province</v>
      </c>
    </row>
    <row r="332" spans="1:15" x14ac:dyDescent="0.25">
      <c r="A332" t="s">
        <v>666</v>
      </c>
      <c r="B332" t="str">
        <f t="shared" si="20"/>
        <v>Landes</v>
      </c>
      <c r="C332" t="s">
        <v>710</v>
      </c>
      <c r="D332" t="s">
        <v>711</v>
      </c>
      <c r="E332" t="s">
        <v>712</v>
      </c>
      <c r="F332" t="s">
        <v>1003</v>
      </c>
      <c r="G332" t="s">
        <v>18</v>
      </c>
      <c r="H332" s="35">
        <v>10248</v>
      </c>
      <c r="I332" s="3">
        <v>13805</v>
      </c>
      <c r="J332" s="3">
        <v>18651</v>
      </c>
      <c r="K332" s="3">
        <f t="shared" si="21"/>
        <v>854</v>
      </c>
      <c r="L332" s="3">
        <f t="shared" si="21"/>
        <v>1150</v>
      </c>
      <c r="M332" s="3">
        <f t="shared" si="21"/>
        <v>1554</v>
      </c>
      <c r="N332" t="str">
        <f t="shared" si="22"/>
        <v>NOUVELLE-AQUITAINE|40 - Landes|CA du Grand Dax</v>
      </c>
      <c r="O332" t="str">
        <f t="shared" si="23"/>
        <v>Province</v>
      </c>
    </row>
    <row r="333" spans="1:15" x14ac:dyDescent="0.25">
      <c r="A333" t="s">
        <v>666</v>
      </c>
      <c r="B333" t="str">
        <f t="shared" si="20"/>
        <v>Landes</v>
      </c>
      <c r="C333" t="s">
        <v>710</v>
      </c>
      <c r="D333" t="s">
        <v>713</v>
      </c>
      <c r="E333" t="s">
        <v>714</v>
      </c>
      <c r="F333" t="s">
        <v>1003</v>
      </c>
      <c r="G333" t="s">
        <v>18</v>
      </c>
      <c r="H333" s="35">
        <v>9676</v>
      </c>
      <c r="I333" s="3">
        <v>13344</v>
      </c>
      <c r="J333" s="3">
        <v>18203</v>
      </c>
      <c r="K333" s="3">
        <f t="shared" si="21"/>
        <v>806</v>
      </c>
      <c r="L333" s="3">
        <f t="shared" si="21"/>
        <v>1112</v>
      </c>
      <c r="M333" s="3">
        <f t="shared" si="21"/>
        <v>1517</v>
      </c>
      <c r="N333" t="str">
        <f t="shared" si="22"/>
        <v>NOUVELLE-AQUITAINE|40 - Landes|CA Mont de Marsan Agglomération</v>
      </c>
      <c r="O333" t="str">
        <f t="shared" si="23"/>
        <v>Province</v>
      </c>
    </row>
    <row r="334" spans="1:15" x14ac:dyDescent="0.25">
      <c r="A334" t="s">
        <v>666</v>
      </c>
      <c r="B334" t="str">
        <f t="shared" si="20"/>
        <v>Landes</v>
      </c>
      <c r="C334" t="s">
        <v>710</v>
      </c>
      <c r="D334" t="s">
        <v>715</v>
      </c>
      <c r="E334" t="s">
        <v>716</v>
      </c>
      <c r="F334" t="s">
        <v>1003</v>
      </c>
      <c r="G334" t="s">
        <v>18</v>
      </c>
      <c r="H334" s="35">
        <v>10640</v>
      </c>
      <c r="I334" s="3">
        <v>14532</v>
      </c>
      <c r="J334" s="3">
        <v>18960</v>
      </c>
      <c r="K334" s="3">
        <f t="shared" si="21"/>
        <v>887</v>
      </c>
      <c r="L334" s="3">
        <f t="shared" si="21"/>
        <v>1211</v>
      </c>
      <c r="M334" s="3">
        <f t="shared" si="21"/>
        <v>1580</v>
      </c>
      <c r="N334" t="str">
        <f t="shared" si="22"/>
        <v>NOUVELLE-AQUITAINE|40 - Landes|CC des Grands Lacs</v>
      </c>
      <c r="O334" t="str">
        <f t="shared" si="23"/>
        <v>Province</v>
      </c>
    </row>
    <row r="335" spans="1:15" x14ac:dyDescent="0.25">
      <c r="A335" t="s">
        <v>666</v>
      </c>
      <c r="B335" t="str">
        <f t="shared" si="20"/>
        <v>Landes</v>
      </c>
      <c r="C335" t="s">
        <v>710</v>
      </c>
      <c r="D335" t="s">
        <v>1009</v>
      </c>
      <c r="E335" t="s">
        <v>1010</v>
      </c>
      <c r="F335" t="s">
        <v>1003</v>
      </c>
      <c r="G335" t="s">
        <v>18</v>
      </c>
      <c r="H335" s="35">
        <v>12000</v>
      </c>
      <c r="I335" s="3">
        <v>16129</v>
      </c>
      <c r="J335" s="3">
        <v>20748</v>
      </c>
      <c r="K335" s="3">
        <f t="shared" si="21"/>
        <v>1000</v>
      </c>
      <c r="L335" s="3">
        <f t="shared" si="21"/>
        <v>1344</v>
      </c>
      <c r="M335" s="3">
        <f t="shared" si="21"/>
        <v>1729</v>
      </c>
      <c r="N335" t="str">
        <f t="shared" si="22"/>
        <v>NOUVELLE-AQUITAINE|40 - Landes|CC du Seignanx</v>
      </c>
      <c r="O335" t="str">
        <f t="shared" si="23"/>
        <v>Province</v>
      </c>
    </row>
    <row r="336" spans="1:15" x14ac:dyDescent="0.25">
      <c r="A336" t="s">
        <v>666</v>
      </c>
      <c r="B336" t="str">
        <f t="shared" si="20"/>
        <v>Lot-et-Garonne</v>
      </c>
      <c r="C336" t="s">
        <v>717</v>
      </c>
      <c r="D336" t="s">
        <v>718</v>
      </c>
      <c r="E336" t="s">
        <v>719</v>
      </c>
      <c r="F336" t="s">
        <v>1003</v>
      </c>
      <c r="G336" t="s">
        <v>18</v>
      </c>
      <c r="H336" s="35">
        <v>9431</v>
      </c>
      <c r="I336" s="3">
        <v>13248</v>
      </c>
      <c r="J336" s="3">
        <v>18434</v>
      </c>
      <c r="K336" s="3">
        <f t="shared" si="21"/>
        <v>786</v>
      </c>
      <c r="L336" s="3">
        <f t="shared" si="21"/>
        <v>1104</v>
      </c>
      <c r="M336" s="3">
        <f t="shared" si="21"/>
        <v>1536</v>
      </c>
      <c r="N336" t="str">
        <f t="shared" si="22"/>
        <v>NOUVELLE-AQUITAINE|47 - Lot-et-Garonne|CA Agglomération d'Agen</v>
      </c>
      <c r="O336" t="str">
        <f t="shared" si="23"/>
        <v>Province</v>
      </c>
    </row>
    <row r="337" spans="1:15" x14ac:dyDescent="0.25">
      <c r="A337" t="s">
        <v>666</v>
      </c>
      <c r="B337" t="str">
        <f t="shared" si="20"/>
        <v>Lot-et-Garonne</v>
      </c>
      <c r="C337" t="s">
        <v>717</v>
      </c>
      <c r="D337" t="s">
        <v>720</v>
      </c>
      <c r="E337" t="s">
        <v>721</v>
      </c>
      <c r="F337" t="s">
        <v>1003</v>
      </c>
      <c r="G337" t="s">
        <v>18</v>
      </c>
      <c r="H337" s="35">
        <v>7933</v>
      </c>
      <c r="I337" s="3">
        <v>12110</v>
      </c>
      <c r="J337" s="3">
        <v>16037</v>
      </c>
      <c r="K337" s="3">
        <f t="shared" si="21"/>
        <v>661</v>
      </c>
      <c r="L337" s="3">
        <f t="shared" si="21"/>
        <v>1009</v>
      </c>
      <c r="M337" s="3">
        <f t="shared" si="21"/>
        <v>1336</v>
      </c>
      <c r="N337" t="str">
        <f t="shared" si="22"/>
        <v>NOUVELLE-AQUITAINE|47 - Lot-et-Garonne|CA du Grand Villeneuvois</v>
      </c>
      <c r="O337" t="str">
        <f t="shared" si="23"/>
        <v>Province</v>
      </c>
    </row>
    <row r="338" spans="1:15" x14ac:dyDescent="0.25">
      <c r="A338" t="s">
        <v>666</v>
      </c>
      <c r="B338" t="str">
        <f t="shared" si="20"/>
        <v>Lot-et-Garonne</v>
      </c>
      <c r="C338" t="s">
        <v>717</v>
      </c>
      <c r="D338" t="s">
        <v>722</v>
      </c>
      <c r="E338" t="s">
        <v>723</v>
      </c>
      <c r="F338" t="s">
        <v>1003</v>
      </c>
      <c r="G338" t="s">
        <v>18</v>
      </c>
      <c r="H338" s="35">
        <v>8322</v>
      </c>
      <c r="I338" s="3">
        <v>12192</v>
      </c>
      <c r="J338" s="3">
        <v>16154</v>
      </c>
      <c r="K338" s="3">
        <f t="shared" si="21"/>
        <v>694</v>
      </c>
      <c r="L338" s="3">
        <f t="shared" si="21"/>
        <v>1016</v>
      </c>
      <c r="M338" s="3">
        <f t="shared" si="21"/>
        <v>1346</v>
      </c>
      <c r="N338" t="str">
        <f t="shared" si="22"/>
        <v>NOUVELLE-AQUITAINE|47 - Lot-et-Garonne|CA Val de Garonne Agglomération</v>
      </c>
      <c r="O338" t="str">
        <f t="shared" si="23"/>
        <v>Province</v>
      </c>
    </row>
    <row r="339" spans="1:15" x14ac:dyDescent="0.25">
      <c r="A339" t="s">
        <v>666</v>
      </c>
      <c r="B339" t="str">
        <f t="shared" si="20"/>
        <v>Pyrénées-Atlantiques</v>
      </c>
      <c r="C339" t="s">
        <v>724</v>
      </c>
      <c r="D339" t="s">
        <v>725</v>
      </c>
      <c r="E339" t="s">
        <v>726</v>
      </c>
      <c r="F339" t="s">
        <v>1003</v>
      </c>
      <c r="G339" t="s">
        <v>18</v>
      </c>
      <c r="H339" s="35">
        <v>11728</v>
      </c>
      <c r="I339" s="3">
        <v>15828</v>
      </c>
      <c r="J339" s="3">
        <v>20736</v>
      </c>
      <c r="K339" s="3">
        <f t="shared" si="21"/>
        <v>977</v>
      </c>
      <c r="L339" s="3">
        <f t="shared" si="21"/>
        <v>1319</v>
      </c>
      <c r="M339" s="3">
        <f t="shared" si="21"/>
        <v>1728</v>
      </c>
      <c r="N339" t="str">
        <f t="shared" si="22"/>
        <v>NOUVELLE-AQUITAINE|64 - Pyrénées-Atlantiques|CA du Pays Basque</v>
      </c>
      <c r="O339" t="str">
        <f t="shared" si="23"/>
        <v>Province</v>
      </c>
    </row>
    <row r="340" spans="1:15" x14ac:dyDescent="0.25">
      <c r="A340" t="s">
        <v>666</v>
      </c>
      <c r="B340" t="str">
        <f t="shared" si="20"/>
        <v>Pyrénées-Atlantiques</v>
      </c>
      <c r="C340" t="s">
        <v>724</v>
      </c>
      <c r="D340" t="s">
        <v>727</v>
      </c>
      <c r="E340" t="s">
        <v>728</v>
      </c>
      <c r="F340" t="s">
        <v>1003</v>
      </c>
      <c r="G340" t="s">
        <v>18</v>
      </c>
      <c r="H340" s="35">
        <v>9607</v>
      </c>
      <c r="I340" s="3">
        <v>13480</v>
      </c>
      <c r="J340" s="3">
        <v>18496</v>
      </c>
      <c r="K340" s="3">
        <f t="shared" si="21"/>
        <v>801</v>
      </c>
      <c r="L340" s="3">
        <f t="shared" si="21"/>
        <v>1123</v>
      </c>
      <c r="M340" s="3">
        <f t="shared" si="21"/>
        <v>1541</v>
      </c>
      <c r="N340" t="str">
        <f t="shared" si="22"/>
        <v>NOUVELLE-AQUITAINE|64 - Pyrénées-Atlantiques|CA Pau Béarn Pyrénées</v>
      </c>
      <c r="O340" t="str">
        <f t="shared" si="23"/>
        <v>Province</v>
      </c>
    </row>
    <row r="341" spans="1:15" x14ac:dyDescent="0.25">
      <c r="A341" t="s">
        <v>666</v>
      </c>
      <c r="B341" t="str">
        <f t="shared" si="20"/>
        <v>Pyrénées-Atlantiques</v>
      </c>
      <c r="C341" t="s">
        <v>724</v>
      </c>
      <c r="D341" t="s">
        <v>729</v>
      </c>
      <c r="E341" t="s">
        <v>730</v>
      </c>
      <c r="F341" t="s">
        <v>1003</v>
      </c>
      <c r="G341" t="s">
        <v>18</v>
      </c>
      <c r="H341" s="35">
        <v>9339</v>
      </c>
      <c r="I341" s="3">
        <v>13200</v>
      </c>
      <c r="J341" s="3">
        <v>18009</v>
      </c>
      <c r="K341" s="3">
        <f t="shared" si="21"/>
        <v>778</v>
      </c>
      <c r="L341" s="3">
        <f t="shared" si="21"/>
        <v>1100</v>
      </c>
      <c r="M341" s="3">
        <f t="shared" si="21"/>
        <v>1501</v>
      </c>
      <c r="N341" t="str">
        <f t="shared" si="22"/>
        <v>NOUVELLE-AQUITAINE|64 - Pyrénées-Atlantiques|CC de Lacq-Orthez</v>
      </c>
      <c r="O341" t="str">
        <f t="shared" si="23"/>
        <v>Province</v>
      </c>
    </row>
    <row r="342" spans="1:15" x14ac:dyDescent="0.25">
      <c r="A342" t="s">
        <v>666</v>
      </c>
      <c r="B342" t="str">
        <f t="shared" si="20"/>
        <v>Pyrénées-Atlantiques</v>
      </c>
      <c r="C342" t="s">
        <v>724</v>
      </c>
      <c r="D342" t="s">
        <v>731</v>
      </c>
      <c r="E342" t="s">
        <v>732</v>
      </c>
      <c r="F342" t="s">
        <v>1003</v>
      </c>
      <c r="G342" t="s">
        <v>18</v>
      </c>
      <c r="H342" s="35">
        <v>8609</v>
      </c>
      <c r="I342" s="3">
        <v>12396</v>
      </c>
      <c r="J342" s="3">
        <v>16392</v>
      </c>
      <c r="K342" s="3">
        <f t="shared" si="21"/>
        <v>717</v>
      </c>
      <c r="L342" s="3">
        <f t="shared" si="21"/>
        <v>1033</v>
      </c>
      <c r="M342" s="3">
        <f t="shared" si="21"/>
        <v>1366</v>
      </c>
      <c r="N342" t="str">
        <f t="shared" si="22"/>
        <v>NOUVELLE-AQUITAINE|64 - Pyrénées-Atlantiques|CC du Haut Béarn</v>
      </c>
      <c r="O342" t="str">
        <f t="shared" si="23"/>
        <v>Province</v>
      </c>
    </row>
    <row r="343" spans="1:15" x14ac:dyDescent="0.25">
      <c r="A343" t="s">
        <v>666</v>
      </c>
      <c r="B343" t="str">
        <f t="shared" si="20"/>
        <v>Deux-Sèvres</v>
      </c>
      <c r="C343" t="s">
        <v>733</v>
      </c>
      <c r="D343" t="s">
        <v>734</v>
      </c>
      <c r="E343" t="s">
        <v>735</v>
      </c>
      <c r="F343" t="s">
        <v>1003</v>
      </c>
      <c r="G343" t="s">
        <v>18</v>
      </c>
      <c r="H343" s="35">
        <v>10548</v>
      </c>
      <c r="I343" s="3">
        <v>14544</v>
      </c>
      <c r="J343" s="3">
        <v>18720</v>
      </c>
      <c r="K343" s="3">
        <f t="shared" si="21"/>
        <v>879</v>
      </c>
      <c r="L343" s="3">
        <f t="shared" si="21"/>
        <v>1212</v>
      </c>
      <c r="M343" s="3">
        <f t="shared" si="21"/>
        <v>1560</v>
      </c>
      <c r="N343" t="str">
        <f t="shared" si="22"/>
        <v>NOUVELLE-AQUITAINE|79 - Deux-Sèvres|CA du Bocage Bressuirais</v>
      </c>
      <c r="O343" t="str">
        <f t="shared" si="23"/>
        <v>Province</v>
      </c>
    </row>
    <row r="344" spans="1:15" x14ac:dyDescent="0.25">
      <c r="A344" t="s">
        <v>666</v>
      </c>
      <c r="B344" t="str">
        <f t="shared" si="20"/>
        <v>Deux-Sèvres</v>
      </c>
      <c r="C344" t="s">
        <v>733</v>
      </c>
      <c r="D344" t="s">
        <v>736</v>
      </c>
      <c r="E344" t="s">
        <v>737</v>
      </c>
      <c r="F344" t="s">
        <v>1003</v>
      </c>
      <c r="G344" t="s">
        <v>18</v>
      </c>
      <c r="H344" s="35">
        <v>10106</v>
      </c>
      <c r="I344" s="3">
        <v>13730</v>
      </c>
      <c r="J344" s="3">
        <v>18924</v>
      </c>
      <c r="K344" s="3">
        <f t="shared" si="21"/>
        <v>842</v>
      </c>
      <c r="L344" s="3">
        <f t="shared" si="21"/>
        <v>1144</v>
      </c>
      <c r="M344" s="3">
        <f t="shared" si="21"/>
        <v>1577</v>
      </c>
      <c r="N344" t="str">
        <f t="shared" si="22"/>
        <v>NOUVELLE-AQUITAINE|79 - Deux-Sèvres|CA du Niortais</v>
      </c>
      <c r="O344" t="str">
        <f t="shared" si="23"/>
        <v>Province</v>
      </c>
    </row>
    <row r="345" spans="1:15" x14ac:dyDescent="0.25">
      <c r="A345" t="s">
        <v>666</v>
      </c>
      <c r="B345" t="str">
        <f t="shared" si="20"/>
        <v>Deux-Sèvres</v>
      </c>
      <c r="C345" t="s">
        <v>733</v>
      </c>
      <c r="D345" t="s">
        <v>738</v>
      </c>
      <c r="E345" t="s">
        <v>739</v>
      </c>
      <c r="F345" t="s">
        <v>1003</v>
      </c>
      <c r="G345" t="s">
        <v>18</v>
      </c>
      <c r="H345" s="35">
        <v>9520</v>
      </c>
      <c r="I345" s="3">
        <v>12564</v>
      </c>
      <c r="J345" s="3">
        <v>17466</v>
      </c>
      <c r="K345" s="3">
        <f t="shared" si="21"/>
        <v>793</v>
      </c>
      <c r="L345" s="3">
        <f t="shared" si="21"/>
        <v>1047</v>
      </c>
      <c r="M345" s="3">
        <f t="shared" si="21"/>
        <v>1456</v>
      </c>
      <c r="N345" t="str">
        <f t="shared" si="22"/>
        <v>NOUVELLE-AQUITAINE|79 - Deux-Sèvres|CC de Parthenay-Gâtine</v>
      </c>
      <c r="O345" t="str">
        <f t="shared" si="23"/>
        <v>Province</v>
      </c>
    </row>
    <row r="346" spans="1:15" x14ac:dyDescent="0.25">
      <c r="A346" t="s">
        <v>666</v>
      </c>
      <c r="B346" t="str">
        <f t="shared" si="20"/>
        <v>Deux-Sèvres</v>
      </c>
      <c r="C346" t="s">
        <v>733</v>
      </c>
      <c r="D346" t="s">
        <v>740</v>
      </c>
      <c r="E346" t="s">
        <v>741</v>
      </c>
      <c r="F346" t="s">
        <v>1003</v>
      </c>
      <c r="G346" t="s">
        <v>18</v>
      </c>
      <c r="H346" s="35">
        <v>8603</v>
      </c>
      <c r="I346" s="3">
        <v>12396</v>
      </c>
      <c r="J346" s="3">
        <v>16488</v>
      </c>
      <c r="K346" s="3">
        <f t="shared" si="21"/>
        <v>717</v>
      </c>
      <c r="L346" s="3">
        <f t="shared" si="21"/>
        <v>1033</v>
      </c>
      <c r="M346" s="3">
        <f t="shared" si="21"/>
        <v>1374</v>
      </c>
      <c r="N346" t="str">
        <f t="shared" si="22"/>
        <v>NOUVELLE-AQUITAINE|79 - Deux-Sèvres|CC du Thouarsais</v>
      </c>
      <c r="O346" t="str">
        <f t="shared" si="23"/>
        <v>Province</v>
      </c>
    </row>
    <row r="347" spans="1:15" x14ac:dyDescent="0.25">
      <c r="A347" t="s">
        <v>666</v>
      </c>
      <c r="B347" t="str">
        <f t="shared" si="20"/>
        <v>Vienne</v>
      </c>
      <c r="C347" t="s">
        <v>742</v>
      </c>
      <c r="D347" t="s">
        <v>743</v>
      </c>
      <c r="E347" t="s">
        <v>744</v>
      </c>
      <c r="F347" t="s">
        <v>1003</v>
      </c>
      <c r="G347" t="s">
        <v>18</v>
      </c>
      <c r="H347" s="35">
        <v>8685</v>
      </c>
      <c r="I347" s="3">
        <v>12280</v>
      </c>
      <c r="J347" s="3">
        <v>16800</v>
      </c>
      <c r="K347" s="3">
        <f t="shared" si="21"/>
        <v>724</v>
      </c>
      <c r="L347" s="3">
        <f t="shared" si="21"/>
        <v>1023</v>
      </c>
      <c r="M347" s="3">
        <f t="shared" si="21"/>
        <v>1400</v>
      </c>
      <c r="N347" t="str">
        <f t="shared" si="22"/>
        <v>NOUVELLE-AQUITAINE|86 - Vienne|CA Grand Châtellerault</v>
      </c>
      <c r="O347" t="str">
        <f t="shared" si="23"/>
        <v>Province</v>
      </c>
    </row>
    <row r="348" spans="1:15" x14ac:dyDescent="0.25">
      <c r="A348" t="s">
        <v>666</v>
      </c>
      <c r="B348" t="str">
        <f t="shared" si="20"/>
        <v>Vienne</v>
      </c>
      <c r="C348" t="s">
        <v>742</v>
      </c>
      <c r="D348" t="s">
        <v>745</v>
      </c>
      <c r="E348" t="s">
        <v>746</v>
      </c>
      <c r="F348" t="s">
        <v>1003</v>
      </c>
      <c r="G348" t="s">
        <v>18</v>
      </c>
      <c r="H348" s="35">
        <v>8967</v>
      </c>
      <c r="I348" s="3">
        <v>12852</v>
      </c>
      <c r="J348" s="3">
        <v>18024</v>
      </c>
      <c r="K348" s="3">
        <f t="shared" si="21"/>
        <v>747</v>
      </c>
      <c r="L348" s="3">
        <f t="shared" si="21"/>
        <v>1071</v>
      </c>
      <c r="M348" s="3">
        <f t="shared" si="21"/>
        <v>1502</v>
      </c>
      <c r="N348" t="str">
        <f t="shared" si="22"/>
        <v>NOUVELLE-AQUITAINE|86 - Vienne|CU du Grand Poitiers</v>
      </c>
      <c r="O348" t="str">
        <f t="shared" si="23"/>
        <v>Province</v>
      </c>
    </row>
    <row r="349" spans="1:15" x14ac:dyDescent="0.25">
      <c r="A349" t="s">
        <v>666</v>
      </c>
      <c r="B349" t="str">
        <f t="shared" si="20"/>
        <v>Haute-Vienne</v>
      </c>
      <c r="C349" t="s">
        <v>747</v>
      </c>
      <c r="D349" t="s">
        <v>748</v>
      </c>
      <c r="E349" t="s">
        <v>749</v>
      </c>
      <c r="F349" t="s">
        <v>1003</v>
      </c>
      <c r="G349" t="s">
        <v>18</v>
      </c>
      <c r="H349" s="35">
        <v>9600</v>
      </c>
      <c r="I349" s="3">
        <v>13063</v>
      </c>
      <c r="J349" s="3">
        <v>18000</v>
      </c>
      <c r="K349" s="3">
        <f t="shared" si="21"/>
        <v>800</v>
      </c>
      <c r="L349" s="3">
        <f t="shared" si="21"/>
        <v>1089</v>
      </c>
      <c r="M349" s="3">
        <f t="shared" si="21"/>
        <v>1500</v>
      </c>
      <c r="N349" t="str">
        <f t="shared" si="22"/>
        <v>NOUVELLE-AQUITAINE|87 - Haute-Vienne|CU Limoges Métropole</v>
      </c>
      <c r="O349" t="str">
        <f t="shared" si="23"/>
        <v>Province</v>
      </c>
    </row>
    <row r="350" spans="1:15" x14ac:dyDescent="0.25">
      <c r="A350" t="s">
        <v>750</v>
      </c>
      <c r="B350" t="str">
        <f t="shared" si="20"/>
        <v>Ariège</v>
      </c>
      <c r="C350" t="s">
        <v>751</v>
      </c>
      <c r="D350" t="s">
        <v>752</v>
      </c>
      <c r="E350" t="s">
        <v>753</v>
      </c>
      <c r="F350" t="s">
        <v>1003</v>
      </c>
      <c r="G350" t="s">
        <v>18</v>
      </c>
      <c r="H350" s="35">
        <v>7620</v>
      </c>
      <c r="I350" s="3">
        <v>12192</v>
      </c>
      <c r="J350" s="3">
        <v>16030</v>
      </c>
      <c r="K350" s="3">
        <f t="shared" si="21"/>
        <v>635</v>
      </c>
      <c r="L350" s="3">
        <f t="shared" si="21"/>
        <v>1016</v>
      </c>
      <c r="M350" s="3">
        <f t="shared" si="21"/>
        <v>1336</v>
      </c>
      <c r="N350" t="str">
        <f t="shared" si="22"/>
        <v>OCCITANIE|09 - Ariège|CA L'Agglo Foix-Varilhes</v>
      </c>
      <c r="O350" t="str">
        <f t="shared" si="23"/>
        <v>Province</v>
      </c>
    </row>
    <row r="351" spans="1:15" x14ac:dyDescent="0.25">
      <c r="A351" t="s">
        <v>750</v>
      </c>
      <c r="B351" t="str">
        <f t="shared" si="20"/>
        <v>Ariège</v>
      </c>
      <c r="C351" t="s">
        <v>751</v>
      </c>
      <c r="D351" t="s">
        <v>754</v>
      </c>
      <c r="E351" t="s">
        <v>755</v>
      </c>
      <c r="F351" t="s">
        <v>1003</v>
      </c>
      <c r="G351" t="s">
        <v>18</v>
      </c>
      <c r="H351" s="35">
        <v>6936</v>
      </c>
      <c r="I351" s="3">
        <v>10246</v>
      </c>
      <c r="J351" s="3">
        <v>14556</v>
      </c>
      <c r="K351" s="3">
        <f t="shared" si="21"/>
        <v>578</v>
      </c>
      <c r="L351" s="3">
        <f t="shared" si="21"/>
        <v>854</v>
      </c>
      <c r="M351" s="3">
        <f t="shared" si="21"/>
        <v>1213</v>
      </c>
      <c r="N351" t="str">
        <f t="shared" si="22"/>
        <v>OCCITANIE|09 - Ariège|CC Couserans-Pyrénées</v>
      </c>
      <c r="O351" t="str">
        <f t="shared" si="23"/>
        <v>Province</v>
      </c>
    </row>
    <row r="352" spans="1:15" x14ac:dyDescent="0.25">
      <c r="A352" t="s">
        <v>750</v>
      </c>
      <c r="B352" t="str">
        <f t="shared" si="20"/>
        <v>Ariège</v>
      </c>
      <c r="C352" t="s">
        <v>751</v>
      </c>
      <c r="D352" t="s">
        <v>756</v>
      </c>
      <c r="E352" t="s">
        <v>757</v>
      </c>
      <c r="F352" t="s">
        <v>1003</v>
      </c>
      <c r="G352" t="s">
        <v>18</v>
      </c>
      <c r="H352" s="35">
        <v>7540</v>
      </c>
      <c r="I352" s="3">
        <v>12000</v>
      </c>
      <c r="J352" s="3">
        <v>16503</v>
      </c>
      <c r="K352" s="3">
        <f t="shared" si="21"/>
        <v>628</v>
      </c>
      <c r="L352" s="3">
        <f t="shared" si="21"/>
        <v>1000</v>
      </c>
      <c r="M352" s="3">
        <f t="shared" si="21"/>
        <v>1375</v>
      </c>
      <c r="N352" t="str">
        <f t="shared" si="22"/>
        <v>OCCITANIE|09 - Ariège|CC des Portes d'Ariège Pyrénées</v>
      </c>
      <c r="O352" t="str">
        <f t="shared" si="23"/>
        <v>Province</v>
      </c>
    </row>
    <row r="353" spans="1:15" x14ac:dyDescent="0.25">
      <c r="A353" t="s">
        <v>750</v>
      </c>
      <c r="B353" t="str">
        <f t="shared" si="20"/>
        <v>Aude</v>
      </c>
      <c r="C353" t="s">
        <v>758</v>
      </c>
      <c r="D353" t="s">
        <v>759</v>
      </c>
      <c r="E353" t="s">
        <v>760</v>
      </c>
      <c r="F353" t="s">
        <v>1003</v>
      </c>
      <c r="G353" t="s">
        <v>18</v>
      </c>
      <c r="H353" s="35">
        <v>8128</v>
      </c>
      <c r="I353" s="3">
        <v>12192</v>
      </c>
      <c r="J353" s="3">
        <v>16608</v>
      </c>
      <c r="K353" s="3">
        <f t="shared" si="21"/>
        <v>677</v>
      </c>
      <c r="L353" s="3">
        <f t="shared" si="21"/>
        <v>1016</v>
      </c>
      <c r="M353" s="3">
        <f t="shared" si="21"/>
        <v>1384</v>
      </c>
      <c r="N353" t="str">
        <f t="shared" si="22"/>
        <v>OCCITANIE|11 - Aude|CA Carcassonne Agglo</v>
      </c>
      <c r="O353" t="str">
        <f t="shared" si="23"/>
        <v>Province</v>
      </c>
    </row>
    <row r="354" spans="1:15" x14ac:dyDescent="0.25">
      <c r="A354" t="s">
        <v>750</v>
      </c>
      <c r="B354" t="str">
        <f t="shared" si="20"/>
        <v>Aude</v>
      </c>
      <c r="C354" t="s">
        <v>758</v>
      </c>
      <c r="D354" t="s">
        <v>761</v>
      </c>
      <c r="E354" t="s">
        <v>762</v>
      </c>
      <c r="F354" t="s">
        <v>1003</v>
      </c>
      <c r="G354" t="s">
        <v>18</v>
      </c>
      <c r="H354" s="35">
        <v>8579</v>
      </c>
      <c r="I354" s="3">
        <v>12396</v>
      </c>
      <c r="J354" s="3">
        <v>16985</v>
      </c>
      <c r="K354" s="3">
        <f t="shared" si="21"/>
        <v>715</v>
      </c>
      <c r="L354" s="3">
        <f t="shared" si="21"/>
        <v>1033</v>
      </c>
      <c r="M354" s="3">
        <f t="shared" si="21"/>
        <v>1415</v>
      </c>
      <c r="N354" t="str">
        <f t="shared" si="22"/>
        <v>OCCITANIE|11 - Aude|CA Le Grand Narbonne</v>
      </c>
      <c r="O354" t="str">
        <f t="shared" si="23"/>
        <v>Province</v>
      </c>
    </row>
    <row r="355" spans="1:15" x14ac:dyDescent="0.25">
      <c r="A355" t="s">
        <v>750</v>
      </c>
      <c r="B355" t="str">
        <f t="shared" si="20"/>
        <v>Aude</v>
      </c>
      <c r="C355" t="s">
        <v>758</v>
      </c>
      <c r="D355" t="s">
        <v>763</v>
      </c>
      <c r="E355" t="s">
        <v>764</v>
      </c>
      <c r="F355" t="s">
        <v>1003</v>
      </c>
      <c r="G355" t="s">
        <v>18</v>
      </c>
      <c r="H355" s="35">
        <v>8171</v>
      </c>
      <c r="I355" s="3">
        <v>12192</v>
      </c>
      <c r="J355" s="3">
        <v>16030</v>
      </c>
      <c r="K355" s="3">
        <f t="shared" si="21"/>
        <v>681</v>
      </c>
      <c r="L355" s="3">
        <f t="shared" si="21"/>
        <v>1016</v>
      </c>
      <c r="M355" s="3">
        <f t="shared" si="21"/>
        <v>1336</v>
      </c>
      <c r="N355" t="str">
        <f t="shared" si="22"/>
        <v>OCCITANIE|11 - Aude|CC du Limouxin</v>
      </c>
      <c r="O355" t="str">
        <f t="shared" si="23"/>
        <v>Province</v>
      </c>
    </row>
    <row r="356" spans="1:15" x14ac:dyDescent="0.25">
      <c r="A356" t="s">
        <v>750</v>
      </c>
      <c r="B356" t="str">
        <f t="shared" si="20"/>
        <v>Aude</v>
      </c>
      <c r="C356" t="s">
        <v>758</v>
      </c>
      <c r="D356" t="s">
        <v>765</v>
      </c>
      <c r="E356" t="s">
        <v>766</v>
      </c>
      <c r="F356" t="s">
        <v>1003</v>
      </c>
      <c r="G356" t="s">
        <v>18</v>
      </c>
      <c r="H356" s="35">
        <v>8163</v>
      </c>
      <c r="I356" s="3">
        <v>12020</v>
      </c>
      <c r="J356" s="3">
        <v>16128</v>
      </c>
      <c r="K356" s="3">
        <f t="shared" si="21"/>
        <v>680</v>
      </c>
      <c r="L356" s="3">
        <f t="shared" si="21"/>
        <v>1002</v>
      </c>
      <c r="M356" s="3">
        <f t="shared" si="21"/>
        <v>1344</v>
      </c>
      <c r="N356" t="str">
        <f t="shared" si="22"/>
        <v>OCCITANIE|11 - Aude|CC Région Lézignanaise, Corbières et Minervois</v>
      </c>
      <c r="O356" t="str">
        <f t="shared" si="23"/>
        <v>Province</v>
      </c>
    </row>
    <row r="357" spans="1:15" x14ac:dyDescent="0.25">
      <c r="A357" t="s">
        <v>750</v>
      </c>
      <c r="B357" t="str">
        <f t="shared" si="20"/>
        <v>Aveyron</v>
      </c>
      <c r="C357" t="s">
        <v>767</v>
      </c>
      <c r="D357" t="s">
        <v>768</v>
      </c>
      <c r="E357" t="s">
        <v>769</v>
      </c>
      <c r="F357" t="s">
        <v>1003</v>
      </c>
      <c r="G357" t="s">
        <v>18</v>
      </c>
      <c r="H357" s="35">
        <v>8912</v>
      </c>
      <c r="I357" s="3">
        <v>12666</v>
      </c>
      <c r="J357" s="3">
        <v>17741</v>
      </c>
      <c r="K357" s="3">
        <f t="shared" si="21"/>
        <v>743</v>
      </c>
      <c r="L357" s="3">
        <f t="shared" si="21"/>
        <v>1056</v>
      </c>
      <c r="M357" s="3">
        <f t="shared" si="21"/>
        <v>1478</v>
      </c>
      <c r="N357" t="str">
        <f t="shared" si="22"/>
        <v>OCCITANIE|12 - Aveyron|CA Rodez Agglomération</v>
      </c>
      <c r="O357" t="str">
        <f t="shared" si="23"/>
        <v>Province</v>
      </c>
    </row>
    <row r="358" spans="1:15" x14ac:dyDescent="0.25">
      <c r="A358" t="s">
        <v>750</v>
      </c>
      <c r="B358" t="str">
        <f t="shared" si="20"/>
        <v>Aveyron</v>
      </c>
      <c r="C358" t="s">
        <v>767</v>
      </c>
      <c r="D358" t="s">
        <v>770</v>
      </c>
      <c r="E358" t="s">
        <v>771</v>
      </c>
      <c r="F358" t="s">
        <v>1003</v>
      </c>
      <c r="G358" t="s">
        <v>18</v>
      </c>
      <c r="H358" s="35">
        <v>10385</v>
      </c>
      <c r="I358" s="3">
        <v>13331</v>
      </c>
      <c r="J358" s="3">
        <v>18000</v>
      </c>
      <c r="K358" s="3">
        <f t="shared" si="21"/>
        <v>865</v>
      </c>
      <c r="L358" s="3">
        <f t="shared" si="21"/>
        <v>1111</v>
      </c>
      <c r="M358" s="3">
        <f t="shared" si="21"/>
        <v>1500</v>
      </c>
      <c r="N358" t="str">
        <f t="shared" si="22"/>
        <v>OCCITANIE|12 - Aveyron|CC de Millau Grands Causses</v>
      </c>
      <c r="O358" t="str">
        <f t="shared" si="23"/>
        <v>Province</v>
      </c>
    </row>
    <row r="359" spans="1:15" x14ac:dyDescent="0.25">
      <c r="A359" t="s">
        <v>750</v>
      </c>
      <c r="B359" t="str">
        <f t="shared" si="20"/>
        <v>Aveyron</v>
      </c>
      <c r="C359" t="s">
        <v>767</v>
      </c>
      <c r="D359" t="s">
        <v>772</v>
      </c>
      <c r="E359" t="s">
        <v>773</v>
      </c>
      <c r="F359" t="s">
        <v>1003</v>
      </c>
      <c r="G359" t="s">
        <v>18</v>
      </c>
      <c r="H359" s="35">
        <v>8136</v>
      </c>
      <c r="I359" s="3">
        <v>12336</v>
      </c>
      <c r="J359" s="3">
        <v>16676</v>
      </c>
      <c r="K359" s="3">
        <f t="shared" si="21"/>
        <v>678</v>
      </c>
      <c r="L359" s="3">
        <f t="shared" si="21"/>
        <v>1028</v>
      </c>
      <c r="M359" s="3">
        <f t="shared" si="21"/>
        <v>1390</v>
      </c>
      <c r="N359" t="str">
        <f t="shared" si="22"/>
        <v>OCCITANIE|12 - Aveyron|CC Grand-Figeac</v>
      </c>
      <c r="O359" t="str">
        <f t="shared" si="23"/>
        <v>Province</v>
      </c>
    </row>
    <row r="360" spans="1:15" x14ac:dyDescent="0.25">
      <c r="A360" t="s">
        <v>750</v>
      </c>
      <c r="B360" t="str">
        <f t="shared" si="20"/>
        <v>Gard</v>
      </c>
      <c r="C360" t="s">
        <v>774</v>
      </c>
      <c r="D360" t="s">
        <v>775</v>
      </c>
      <c r="E360" t="s">
        <v>776</v>
      </c>
      <c r="F360" t="s">
        <v>1003</v>
      </c>
      <c r="G360" t="s">
        <v>18</v>
      </c>
      <c r="H360" s="35">
        <v>8008</v>
      </c>
      <c r="I360" s="3">
        <v>12192</v>
      </c>
      <c r="J360" s="3">
        <v>16653</v>
      </c>
      <c r="K360" s="3">
        <f t="shared" si="21"/>
        <v>667</v>
      </c>
      <c r="L360" s="3">
        <f t="shared" si="21"/>
        <v>1016</v>
      </c>
      <c r="M360" s="3">
        <f t="shared" si="21"/>
        <v>1388</v>
      </c>
      <c r="N360" t="str">
        <f t="shared" si="22"/>
        <v>OCCITANIE|30 - Gard|CA Alès Agglomération</v>
      </c>
      <c r="O360" t="str">
        <f t="shared" si="23"/>
        <v>Province</v>
      </c>
    </row>
    <row r="361" spans="1:15" x14ac:dyDescent="0.25">
      <c r="A361" t="s">
        <v>750</v>
      </c>
      <c r="B361" t="str">
        <f t="shared" si="20"/>
        <v>Gard</v>
      </c>
      <c r="C361" t="s">
        <v>774</v>
      </c>
      <c r="D361" t="s">
        <v>777</v>
      </c>
      <c r="E361" t="s">
        <v>778</v>
      </c>
      <c r="F361" t="s">
        <v>1003</v>
      </c>
      <c r="G361" t="s">
        <v>18</v>
      </c>
      <c r="H361" s="35">
        <v>8272</v>
      </c>
      <c r="I361" s="3">
        <v>12396</v>
      </c>
      <c r="J361" s="3">
        <v>17430</v>
      </c>
      <c r="K361" s="3">
        <f t="shared" si="21"/>
        <v>689</v>
      </c>
      <c r="L361" s="3">
        <f t="shared" si="21"/>
        <v>1033</v>
      </c>
      <c r="M361" s="3">
        <f t="shared" si="21"/>
        <v>1453</v>
      </c>
      <c r="N361" t="str">
        <f t="shared" si="22"/>
        <v>OCCITANIE|30 - Gard|CA de Nîmes Métropole</v>
      </c>
      <c r="O361" t="str">
        <f t="shared" si="23"/>
        <v>Province</v>
      </c>
    </row>
    <row r="362" spans="1:15" x14ac:dyDescent="0.25">
      <c r="A362" t="s">
        <v>750</v>
      </c>
      <c r="B362" t="str">
        <f t="shared" si="20"/>
        <v>Gard</v>
      </c>
      <c r="C362" t="s">
        <v>774</v>
      </c>
      <c r="D362" t="s">
        <v>779</v>
      </c>
      <c r="E362" t="s">
        <v>780</v>
      </c>
      <c r="F362" t="s">
        <v>1003</v>
      </c>
      <c r="G362" t="s">
        <v>18</v>
      </c>
      <c r="H362" s="35">
        <v>8284</v>
      </c>
      <c r="I362" s="3">
        <v>12396</v>
      </c>
      <c r="J362" s="3">
        <v>17400</v>
      </c>
      <c r="K362" s="3">
        <f t="shared" si="21"/>
        <v>690</v>
      </c>
      <c r="L362" s="3">
        <f t="shared" si="21"/>
        <v>1033</v>
      </c>
      <c r="M362" s="3">
        <f t="shared" si="21"/>
        <v>1450</v>
      </c>
      <c r="N362" t="str">
        <f t="shared" si="22"/>
        <v>OCCITANIE|30 - Gard|CA du Gard Rhodanien</v>
      </c>
      <c r="O362" t="str">
        <f t="shared" si="23"/>
        <v>Province</v>
      </c>
    </row>
    <row r="363" spans="1:15" x14ac:dyDescent="0.25">
      <c r="A363" t="s">
        <v>750</v>
      </c>
      <c r="B363" t="str">
        <f t="shared" si="20"/>
        <v>Gard</v>
      </c>
      <c r="C363" t="s">
        <v>774</v>
      </c>
      <c r="D363" t="s">
        <v>781</v>
      </c>
      <c r="E363" t="s">
        <v>782</v>
      </c>
      <c r="F363" t="s">
        <v>1003</v>
      </c>
      <c r="G363" t="s">
        <v>18</v>
      </c>
      <c r="H363" s="35">
        <v>8952</v>
      </c>
      <c r="I363" s="3">
        <v>13055</v>
      </c>
      <c r="J363" s="3">
        <v>18303</v>
      </c>
      <c r="K363" s="3">
        <f t="shared" si="21"/>
        <v>746</v>
      </c>
      <c r="L363" s="3">
        <f t="shared" si="21"/>
        <v>1088</v>
      </c>
      <c r="M363" s="3">
        <f t="shared" si="21"/>
        <v>1525</v>
      </c>
      <c r="N363" t="str">
        <f t="shared" si="22"/>
        <v>OCCITANIE|30 - Gard|CA du Grand Avignon (COGA)</v>
      </c>
      <c r="O363" t="str">
        <f t="shared" si="23"/>
        <v>Province</v>
      </c>
    </row>
    <row r="364" spans="1:15" x14ac:dyDescent="0.25">
      <c r="A364" t="s">
        <v>750</v>
      </c>
      <c r="B364" t="str">
        <f t="shared" si="20"/>
        <v>Gard</v>
      </c>
      <c r="C364" t="s">
        <v>774</v>
      </c>
      <c r="D364" t="s">
        <v>783</v>
      </c>
      <c r="E364" t="s">
        <v>784</v>
      </c>
      <c r="F364" t="s">
        <v>1003</v>
      </c>
      <c r="G364" t="s">
        <v>18</v>
      </c>
      <c r="H364" s="35">
        <v>8710</v>
      </c>
      <c r="I364" s="3">
        <v>12396</v>
      </c>
      <c r="J364" s="3">
        <v>16800</v>
      </c>
      <c r="K364" s="3">
        <f t="shared" si="21"/>
        <v>726</v>
      </c>
      <c r="L364" s="3">
        <f t="shared" si="21"/>
        <v>1033</v>
      </c>
      <c r="M364" s="3">
        <f t="shared" si="21"/>
        <v>1400</v>
      </c>
      <c r="N364" t="str">
        <f t="shared" si="22"/>
        <v>OCCITANIE|30 - Gard|CC Beaucaire Terre d'Argence</v>
      </c>
      <c r="O364" t="str">
        <f t="shared" si="23"/>
        <v>Province</v>
      </c>
    </row>
    <row r="365" spans="1:15" x14ac:dyDescent="0.25">
      <c r="A365" t="s">
        <v>750</v>
      </c>
      <c r="B365" t="str">
        <f t="shared" si="20"/>
        <v>Gard</v>
      </c>
      <c r="C365" t="s">
        <v>774</v>
      </c>
      <c r="D365" t="s">
        <v>49</v>
      </c>
      <c r="E365" t="s">
        <v>50</v>
      </c>
      <c r="F365" t="s">
        <v>1003</v>
      </c>
      <c r="G365" t="s">
        <v>18</v>
      </c>
      <c r="H365" s="35">
        <v>7620</v>
      </c>
      <c r="I365" s="3">
        <v>12036</v>
      </c>
      <c r="J365" s="3">
        <v>15288</v>
      </c>
      <c r="K365" s="3">
        <f t="shared" si="21"/>
        <v>635</v>
      </c>
      <c r="L365" s="3">
        <f t="shared" si="21"/>
        <v>1003</v>
      </c>
      <c r="M365" s="3">
        <f t="shared" si="21"/>
        <v>1274</v>
      </c>
      <c r="N365" t="str">
        <f t="shared" si="22"/>
        <v>OCCITANIE|30 - Gard|CC de Cèze Cévennes</v>
      </c>
      <c r="O365" t="str">
        <f t="shared" si="23"/>
        <v>Province</v>
      </c>
    </row>
    <row r="366" spans="1:15" x14ac:dyDescent="0.25">
      <c r="A366" t="s">
        <v>750</v>
      </c>
      <c r="B366" t="str">
        <f t="shared" si="20"/>
        <v>Gard</v>
      </c>
      <c r="C366" t="s">
        <v>774</v>
      </c>
      <c r="D366" t="s">
        <v>785</v>
      </c>
      <c r="E366" t="s">
        <v>786</v>
      </c>
      <c r="F366" t="s">
        <v>1003</v>
      </c>
      <c r="G366" t="s">
        <v>18</v>
      </c>
      <c r="H366" s="35">
        <v>9178</v>
      </c>
      <c r="I366" s="3">
        <v>12660</v>
      </c>
      <c r="J366" s="3">
        <v>17714</v>
      </c>
      <c r="K366" s="3">
        <f t="shared" si="21"/>
        <v>765</v>
      </c>
      <c r="L366" s="3">
        <f t="shared" si="21"/>
        <v>1055</v>
      </c>
      <c r="M366" s="3">
        <f t="shared" si="21"/>
        <v>1476</v>
      </c>
      <c r="N366" t="str">
        <f t="shared" si="22"/>
        <v>OCCITANIE|30 - Gard|CC de Petite Camargue</v>
      </c>
      <c r="O366" t="str">
        <f t="shared" si="23"/>
        <v>Province</v>
      </c>
    </row>
    <row r="367" spans="1:15" x14ac:dyDescent="0.25">
      <c r="A367" t="s">
        <v>750</v>
      </c>
      <c r="B367" t="str">
        <f t="shared" si="20"/>
        <v>Gard</v>
      </c>
      <c r="C367" t="s">
        <v>774</v>
      </c>
      <c r="D367" t="s">
        <v>787</v>
      </c>
      <c r="E367" t="s">
        <v>788</v>
      </c>
      <c r="F367" t="s">
        <v>1003</v>
      </c>
      <c r="G367" t="s">
        <v>18</v>
      </c>
      <c r="H367" s="35">
        <v>9247</v>
      </c>
      <c r="I367" s="3">
        <v>12396</v>
      </c>
      <c r="J367" s="3">
        <v>16649</v>
      </c>
      <c r="K367" s="3">
        <f t="shared" si="21"/>
        <v>771</v>
      </c>
      <c r="L367" s="3">
        <f t="shared" si="21"/>
        <v>1033</v>
      </c>
      <c r="M367" s="3">
        <f t="shared" si="21"/>
        <v>1387</v>
      </c>
      <c r="N367" t="str">
        <f t="shared" si="22"/>
        <v>OCCITANIE|30 - Gard|CC Pays d'Uzès</v>
      </c>
      <c r="O367" t="str">
        <f t="shared" si="23"/>
        <v>Province</v>
      </c>
    </row>
    <row r="368" spans="1:15" x14ac:dyDescent="0.25">
      <c r="A368" t="s">
        <v>750</v>
      </c>
      <c r="B368" t="str">
        <f t="shared" si="20"/>
        <v>Haute-Garonne</v>
      </c>
      <c r="C368" t="s">
        <v>789</v>
      </c>
      <c r="D368" t="s">
        <v>790</v>
      </c>
      <c r="E368" t="s">
        <v>791</v>
      </c>
      <c r="F368" t="s">
        <v>1003</v>
      </c>
      <c r="G368" t="s">
        <v>18</v>
      </c>
      <c r="H368" s="35">
        <v>9585</v>
      </c>
      <c r="I368" s="3">
        <v>14123</v>
      </c>
      <c r="J368" s="3">
        <v>19806</v>
      </c>
      <c r="K368" s="3">
        <f t="shared" si="21"/>
        <v>799</v>
      </c>
      <c r="L368" s="3">
        <f t="shared" si="21"/>
        <v>1177</v>
      </c>
      <c r="M368" s="3">
        <f t="shared" si="21"/>
        <v>1651</v>
      </c>
      <c r="N368" t="str">
        <f t="shared" si="22"/>
        <v>OCCITANIE|31 - Haute-Garonne|CA du Sicoval</v>
      </c>
      <c r="O368" t="str">
        <f t="shared" si="23"/>
        <v>Province</v>
      </c>
    </row>
    <row r="369" spans="1:15" x14ac:dyDescent="0.25">
      <c r="A369" t="s">
        <v>750</v>
      </c>
      <c r="B369" t="str">
        <f t="shared" si="20"/>
        <v>Haute-Garonne</v>
      </c>
      <c r="C369" t="s">
        <v>789</v>
      </c>
      <c r="D369" t="s">
        <v>792</v>
      </c>
      <c r="E369" t="s">
        <v>793</v>
      </c>
      <c r="F369" t="s">
        <v>1003</v>
      </c>
      <c r="G369" t="s">
        <v>18</v>
      </c>
      <c r="H369" s="35">
        <v>10694</v>
      </c>
      <c r="I369" s="3">
        <v>14603</v>
      </c>
      <c r="J369" s="3">
        <v>19359</v>
      </c>
      <c r="K369" s="3">
        <f t="shared" si="21"/>
        <v>891</v>
      </c>
      <c r="L369" s="3">
        <f t="shared" si="21"/>
        <v>1217</v>
      </c>
      <c r="M369" s="3">
        <f t="shared" si="21"/>
        <v>1613</v>
      </c>
      <c r="N369" t="str">
        <f t="shared" si="22"/>
        <v>OCCITANIE|31 - Haute-Garonne|CA Le Muretain Agglo</v>
      </c>
      <c r="O369" t="str">
        <f t="shared" si="23"/>
        <v>Province</v>
      </c>
    </row>
    <row r="370" spans="1:15" x14ac:dyDescent="0.25">
      <c r="A370" t="s">
        <v>750</v>
      </c>
      <c r="B370" t="str">
        <f t="shared" si="20"/>
        <v>Haute-Garonne</v>
      </c>
      <c r="C370" t="s">
        <v>789</v>
      </c>
      <c r="D370" t="s">
        <v>794</v>
      </c>
      <c r="E370" t="s">
        <v>795</v>
      </c>
      <c r="F370" t="s">
        <v>1003</v>
      </c>
      <c r="G370" t="s">
        <v>18</v>
      </c>
      <c r="H370" s="35">
        <v>8355</v>
      </c>
      <c r="I370" s="3">
        <v>12115</v>
      </c>
      <c r="J370" s="3">
        <v>14966</v>
      </c>
      <c r="K370" s="3">
        <f t="shared" si="21"/>
        <v>696</v>
      </c>
      <c r="L370" s="3">
        <f t="shared" si="21"/>
        <v>1010</v>
      </c>
      <c r="M370" s="3">
        <f t="shared" si="21"/>
        <v>1247</v>
      </c>
      <c r="N370" t="str">
        <f t="shared" si="22"/>
        <v>OCCITANIE|31 - Haute-Garonne|CC Coeur et Coteaux du Comminges</v>
      </c>
      <c r="O370" t="str">
        <f t="shared" si="23"/>
        <v>Province</v>
      </c>
    </row>
    <row r="371" spans="1:15" x14ac:dyDescent="0.25">
      <c r="A371" t="s">
        <v>750</v>
      </c>
      <c r="B371" t="str">
        <f t="shared" si="20"/>
        <v>Haute-Garonne</v>
      </c>
      <c r="C371" t="s">
        <v>789</v>
      </c>
      <c r="D371" t="s">
        <v>796</v>
      </c>
      <c r="E371" t="s">
        <v>797</v>
      </c>
      <c r="F371" t="s">
        <v>1003</v>
      </c>
      <c r="G371" t="s">
        <v>18</v>
      </c>
      <c r="H371" s="35">
        <v>10736</v>
      </c>
      <c r="I371" s="3">
        <v>13644</v>
      </c>
      <c r="J371" s="3">
        <v>18000</v>
      </c>
      <c r="K371" s="3">
        <f t="shared" si="21"/>
        <v>895</v>
      </c>
      <c r="L371" s="3">
        <f t="shared" si="21"/>
        <v>1137</v>
      </c>
      <c r="M371" s="3">
        <f t="shared" si="21"/>
        <v>1500</v>
      </c>
      <c r="N371" t="str">
        <f t="shared" si="22"/>
        <v>OCCITANIE|31 - Haute-Garonne|CC du Bassin Auterivain Haut-Garonnais</v>
      </c>
      <c r="O371" t="str">
        <f t="shared" si="23"/>
        <v>Province</v>
      </c>
    </row>
    <row r="372" spans="1:15" x14ac:dyDescent="0.25">
      <c r="A372" t="s">
        <v>750</v>
      </c>
      <c r="B372" t="str">
        <f t="shared" si="20"/>
        <v>Haute-Garonne</v>
      </c>
      <c r="C372" t="s">
        <v>789</v>
      </c>
      <c r="D372" t="s">
        <v>798</v>
      </c>
      <c r="E372" t="s">
        <v>799</v>
      </c>
      <c r="F372" t="s">
        <v>1003</v>
      </c>
      <c r="G372" t="s">
        <v>18</v>
      </c>
      <c r="H372" s="35">
        <v>10257</v>
      </c>
      <c r="I372" s="3">
        <v>13485</v>
      </c>
      <c r="J372" s="3">
        <v>17882</v>
      </c>
      <c r="K372" s="3">
        <f t="shared" si="21"/>
        <v>855</v>
      </c>
      <c r="L372" s="3">
        <f t="shared" si="21"/>
        <v>1124</v>
      </c>
      <c r="M372" s="3">
        <f t="shared" si="21"/>
        <v>1490</v>
      </c>
      <c r="N372" t="str">
        <f t="shared" si="22"/>
        <v>OCCITANIE|31 - Haute-Garonne|CC Tarn-Agout</v>
      </c>
      <c r="O372" t="str">
        <f t="shared" si="23"/>
        <v>Province</v>
      </c>
    </row>
    <row r="373" spans="1:15" x14ac:dyDescent="0.25">
      <c r="A373" t="s">
        <v>750</v>
      </c>
      <c r="B373" t="str">
        <f t="shared" si="20"/>
        <v>Haute-Garonne</v>
      </c>
      <c r="C373" t="s">
        <v>789</v>
      </c>
      <c r="D373" t="s">
        <v>1011</v>
      </c>
      <c r="E373" t="s">
        <v>800</v>
      </c>
      <c r="F373" t="s">
        <v>1003</v>
      </c>
      <c r="G373" t="s">
        <v>18</v>
      </c>
      <c r="H373" s="35">
        <v>10944</v>
      </c>
      <c r="I373" s="3">
        <v>14556</v>
      </c>
      <c r="J373" s="3">
        <v>19486</v>
      </c>
      <c r="K373" s="3">
        <f t="shared" si="21"/>
        <v>912</v>
      </c>
      <c r="L373" s="3">
        <f t="shared" si="21"/>
        <v>1213</v>
      </c>
      <c r="M373" s="3">
        <f t="shared" si="21"/>
        <v>1624</v>
      </c>
      <c r="N373" t="str">
        <f t="shared" si="22"/>
        <v>OCCITANIE|31 - Haute-Garonne|Le Grand Ouest Toulousain agglomération</v>
      </c>
      <c r="O373" t="str">
        <f t="shared" si="23"/>
        <v>Province</v>
      </c>
    </row>
    <row r="374" spans="1:15" x14ac:dyDescent="0.25">
      <c r="A374" t="s">
        <v>750</v>
      </c>
      <c r="B374" t="str">
        <f t="shared" si="20"/>
        <v>Haute-Garonne</v>
      </c>
      <c r="C374" t="s">
        <v>789</v>
      </c>
      <c r="D374" t="s">
        <v>801</v>
      </c>
      <c r="E374" t="s">
        <v>802</v>
      </c>
      <c r="F374" t="s">
        <v>1003</v>
      </c>
      <c r="G374" t="s">
        <v>18</v>
      </c>
      <c r="H374" s="35">
        <v>9806</v>
      </c>
      <c r="I374" s="3">
        <v>13769</v>
      </c>
      <c r="J374" s="3">
        <v>19228</v>
      </c>
      <c r="K374" s="3">
        <f t="shared" si="21"/>
        <v>817</v>
      </c>
      <c r="L374" s="3">
        <f t="shared" si="21"/>
        <v>1147</v>
      </c>
      <c r="M374" s="3">
        <f t="shared" si="21"/>
        <v>1602</v>
      </c>
      <c r="N374" t="str">
        <f t="shared" si="22"/>
        <v>OCCITANIE|31 - Haute-Garonne|Toulouse Métropole</v>
      </c>
      <c r="O374" t="str">
        <f t="shared" si="23"/>
        <v>Province</v>
      </c>
    </row>
    <row r="375" spans="1:15" x14ac:dyDescent="0.25">
      <c r="A375" t="s">
        <v>750</v>
      </c>
      <c r="B375" t="str">
        <f t="shared" si="20"/>
        <v>Gers</v>
      </c>
      <c r="C375" t="s">
        <v>803</v>
      </c>
      <c r="D375" t="s">
        <v>804</v>
      </c>
      <c r="E375" t="s">
        <v>805</v>
      </c>
      <c r="F375" t="s">
        <v>1003</v>
      </c>
      <c r="G375" t="s">
        <v>18</v>
      </c>
      <c r="H375" s="35">
        <v>8989</v>
      </c>
      <c r="I375" s="3">
        <v>12452</v>
      </c>
      <c r="J375" s="3">
        <v>17112</v>
      </c>
      <c r="K375" s="3">
        <f t="shared" si="21"/>
        <v>749</v>
      </c>
      <c r="L375" s="3">
        <f t="shared" si="21"/>
        <v>1038</v>
      </c>
      <c r="M375" s="3">
        <f t="shared" si="21"/>
        <v>1426</v>
      </c>
      <c r="N375" t="str">
        <f t="shared" si="22"/>
        <v>OCCITANIE|32 - Gers|CA Grand Auch Coeur de Gascogne</v>
      </c>
      <c r="O375" t="str">
        <f t="shared" si="23"/>
        <v>Province</v>
      </c>
    </row>
    <row r="376" spans="1:15" x14ac:dyDescent="0.25">
      <c r="A376" t="s">
        <v>750</v>
      </c>
      <c r="B376" t="str">
        <f t="shared" si="20"/>
        <v>Hérault</v>
      </c>
      <c r="C376" t="s">
        <v>806</v>
      </c>
      <c r="D376" t="s">
        <v>807</v>
      </c>
      <c r="E376" t="s">
        <v>808</v>
      </c>
      <c r="F376" t="s">
        <v>1003</v>
      </c>
      <c r="G376" t="s">
        <v>18</v>
      </c>
      <c r="H376" s="35">
        <v>7950</v>
      </c>
      <c r="I376" s="3">
        <v>12036</v>
      </c>
      <c r="J376" s="3">
        <v>16440</v>
      </c>
      <c r="K376" s="3">
        <f t="shared" si="21"/>
        <v>663</v>
      </c>
      <c r="L376" s="3">
        <f t="shared" si="21"/>
        <v>1003</v>
      </c>
      <c r="M376" s="3">
        <f t="shared" si="21"/>
        <v>1370</v>
      </c>
      <c r="N376" t="str">
        <f t="shared" si="22"/>
        <v>OCCITANIE|34 - Hérault|CA de Béziers-Méditerranée</v>
      </c>
      <c r="O376" t="str">
        <f t="shared" si="23"/>
        <v>Province</v>
      </c>
    </row>
    <row r="377" spans="1:15" x14ac:dyDescent="0.25">
      <c r="A377" t="s">
        <v>750</v>
      </c>
      <c r="B377" t="str">
        <f t="shared" si="20"/>
        <v>Hérault</v>
      </c>
      <c r="C377" t="s">
        <v>806</v>
      </c>
      <c r="D377" t="s">
        <v>809</v>
      </c>
      <c r="E377" t="s">
        <v>810</v>
      </c>
      <c r="F377" t="s">
        <v>1003</v>
      </c>
      <c r="G377" t="s">
        <v>18</v>
      </c>
      <c r="H377" s="35">
        <v>11609</v>
      </c>
      <c r="I377" s="3">
        <v>15102</v>
      </c>
      <c r="J377" s="3">
        <v>20408</v>
      </c>
      <c r="K377" s="3">
        <f t="shared" si="21"/>
        <v>967</v>
      </c>
      <c r="L377" s="3">
        <f t="shared" si="21"/>
        <v>1259</v>
      </c>
      <c r="M377" s="3">
        <f t="shared" si="21"/>
        <v>1701</v>
      </c>
      <c r="N377" t="str">
        <f t="shared" si="22"/>
        <v>OCCITANIE|34 - Hérault|CA du Pays de l'Or</v>
      </c>
      <c r="O377" t="str">
        <f t="shared" si="23"/>
        <v>Province</v>
      </c>
    </row>
    <row r="378" spans="1:15" x14ac:dyDescent="0.25">
      <c r="A378" t="s">
        <v>750</v>
      </c>
      <c r="B378" t="str">
        <f t="shared" si="20"/>
        <v>Hérault</v>
      </c>
      <c r="C378" t="s">
        <v>806</v>
      </c>
      <c r="D378" t="s">
        <v>811</v>
      </c>
      <c r="E378" t="s">
        <v>812</v>
      </c>
      <c r="F378" t="s">
        <v>1003</v>
      </c>
      <c r="G378" t="s">
        <v>18</v>
      </c>
      <c r="H378" s="35">
        <v>8896</v>
      </c>
      <c r="I378" s="3">
        <v>12468</v>
      </c>
      <c r="J378" s="3">
        <v>17400</v>
      </c>
      <c r="K378" s="3">
        <f t="shared" si="21"/>
        <v>741</v>
      </c>
      <c r="L378" s="3">
        <f t="shared" si="21"/>
        <v>1039</v>
      </c>
      <c r="M378" s="3">
        <f t="shared" si="21"/>
        <v>1450</v>
      </c>
      <c r="N378" t="str">
        <f t="shared" si="22"/>
        <v>OCCITANIE|34 - Hérault|CA Hérault-Méditerranée</v>
      </c>
      <c r="O378" t="str">
        <f t="shared" si="23"/>
        <v>Province</v>
      </c>
    </row>
    <row r="379" spans="1:15" x14ac:dyDescent="0.25">
      <c r="A379" t="s">
        <v>750</v>
      </c>
      <c r="B379" t="str">
        <f t="shared" si="20"/>
        <v>Hérault</v>
      </c>
      <c r="C379" t="s">
        <v>806</v>
      </c>
      <c r="D379" t="s">
        <v>813</v>
      </c>
      <c r="E379" t="s">
        <v>814</v>
      </c>
      <c r="F379" t="s">
        <v>1003</v>
      </c>
      <c r="G379" t="s">
        <v>18</v>
      </c>
      <c r="H379" s="35">
        <v>9167</v>
      </c>
      <c r="I379" s="3">
        <v>12655</v>
      </c>
      <c r="J379" s="3">
        <v>17528</v>
      </c>
      <c r="K379" s="3">
        <f t="shared" si="21"/>
        <v>764</v>
      </c>
      <c r="L379" s="3">
        <f t="shared" si="21"/>
        <v>1055</v>
      </c>
      <c r="M379" s="3">
        <f t="shared" si="21"/>
        <v>1461</v>
      </c>
      <c r="N379" t="str">
        <f t="shared" si="22"/>
        <v>OCCITANIE|34 - Hérault|CA Lunel Agglo</v>
      </c>
      <c r="O379" t="str">
        <f t="shared" si="23"/>
        <v>Province</v>
      </c>
    </row>
    <row r="380" spans="1:15" x14ac:dyDescent="0.25">
      <c r="A380" t="s">
        <v>750</v>
      </c>
      <c r="B380" t="str">
        <f t="shared" si="20"/>
        <v>Hérault</v>
      </c>
      <c r="C380" t="s">
        <v>806</v>
      </c>
      <c r="D380" t="s">
        <v>815</v>
      </c>
      <c r="E380" t="s">
        <v>816</v>
      </c>
      <c r="F380" t="s">
        <v>1003</v>
      </c>
      <c r="G380" t="s">
        <v>18</v>
      </c>
      <c r="H380" s="35">
        <v>9450</v>
      </c>
      <c r="I380" s="3">
        <v>13200</v>
      </c>
      <c r="J380" s="3">
        <v>18168</v>
      </c>
      <c r="K380" s="3">
        <f t="shared" si="21"/>
        <v>788</v>
      </c>
      <c r="L380" s="3">
        <f t="shared" si="21"/>
        <v>1100</v>
      </c>
      <c r="M380" s="3">
        <f t="shared" si="21"/>
        <v>1514</v>
      </c>
      <c r="N380" t="str">
        <f t="shared" si="22"/>
        <v>OCCITANIE|34 - Hérault|CA Sète Agglopôle Méditerranée</v>
      </c>
      <c r="O380" t="str">
        <f t="shared" si="23"/>
        <v>Province</v>
      </c>
    </row>
    <row r="381" spans="1:15" x14ac:dyDescent="0.25">
      <c r="A381" t="s">
        <v>750</v>
      </c>
      <c r="B381" t="str">
        <f t="shared" si="20"/>
        <v>Hérault</v>
      </c>
      <c r="C381" t="s">
        <v>806</v>
      </c>
      <c r="D381" t="s">
        <v>817</v>
      </c>
      <c r="E381" t="s">
        <v>818</v>
      </c>
      <c r="F381" t="s">
        <v>1003</v>
      </c>
      <c r="G381" t="s">
        <v>18</v>
      </c>
      <c r="H381" s="35">
        <v>8755</v>
      </c>
      <c r="I381" s="3">
        <v>12402</v>
      </c>
      <c r="J381" s="3">
        <v>16809</v>
      </c>
      <c r="K381" s="3">
        <f t="shared" si="21"/>
        <v>730</v>
      </c>
      <c r="L381" s="3">
        <f t="shared" si="21"/>
        <v>1034</v>
      </c>
      <c r="M381" s="3">
        <f t="shared" si="21"/>
        <v>1401</v>
      </c>
      <c r="N381" t="str">
        <f t="shared" si="22"/>
        <v>OCCITANIE|34 - Hérault|CC du Clermontais</v>
      </c>
      <c r="O381" t="str">
        <f t="shared" si="23"/>
        <v>Province</v>
      </c>
    </row>
    <row r="382" spans="1:15" x14ac:dyDescent="0.25">
      <c r="A382" t="s">
        <v>750</v>
      </c>
      <c r="B382" t="str">
        <f t="shared" si="20"/>
        <v>Hérault</v>
      </c>
      <c r="C382" t="s">
        <v>806</v>
      </c>
      <c r="D382" t="s">
        <v>819</v>
      </c>
      <c r="E382" t="s">
        <v>820</v>
      </c>
      <c r="F382" t="s">
        <v>1003</v>
      </c>
      <c r="G382" t="s">
        <v>18</v>
      </c>
      <c r="H382" s="35">
        <v>11707</v>
      </c>
      <c r="I382" s="3">
        <v>15714</v>
      </c>
      <c r="J382" s="3">
        <v>20724</v>
      </c>
      <c r="K382" s="3">
        <f t="shared" si="21"/>
        <v>976</v>
      </c>
      <c r="L382" s="3">
        <f t="shared" si="21"/>
        <v>1310</v>
      </c>
      <c r="M382" s="3">
        <f t="shared" si="21"/>
        <v>1727</v>
      </c>
      <c r="N382" t="str">
        <f t="shared" si="22"/>
        <v>OCCITANIE|34 - Hérault|CC du Grand Pic Saint-Loup</v>
      </c>
      <c r="O382" t="str">
        <f t="shared" si="23"/>
        <v>Province</v>
      </c>
    </row>
    <row r="383" spans="1:15" x14ac:dyDescent="0.25">
      <c r="A383" t="s">
        <v>750</v>
      </c>
      <c r="B383" t="str">
        <f t="shared" si="20"/>
        <v>Hérault</v>
      </c>
      <c r="C383" t="s">
        <v>806</v>
      </c>
      <c r="D383" t="s">
        <v>821</v>
      </c>
      <c r="E383" t="s">
        <v>822</v>
      </c>
      <c r="F383" t="s">
        <v>1003</v>
      </c>
      <c r="G383" t="s">
        <v>18</v>
      </c>
      <c r="H383" s="35">
        <v>8253</v>
      </c>
      <c r="I383" s="3">
        <v>11528</v>
      </c>
      <c r="J383" s="3">
        <v>14764</v>
      </c>
      <c r="K383" s="3">
        <f t="shared" si="21"/>
        <v>688</v>
      </c>
      <c r="L383" s="3">
        <f t="shared" si="21"/>
        <v>961</v>
      </c>
      <c r="M383" s="3">
        <f t="shared" si="21"/>
        <v>1230</v>
      </c>
      <c r="N383" t="str">
        <f t="shared" si="22"/>
        <v>OCCITANIE|34 - Hérault|CC Grand Orb Communauté de Communes en Languedoc</v>
      </c>
      <c r="O383" t="str">
        <f t="shared" si="23"/>
        <v>Province</v>
      </c>
    </row>
    <row r="384" spans="1:15" x14ac:dyDescent="0.25">
      <c r="A384" t="s">
        <v>750</v>
      </c>
      <c r="B384" t="str">
        <f t="shared" si="20"/>
        <v>Hérault</v>
      </c>
      <c r="C384" t="s">
        <v>806</v>
      </c>
      <c r="D384" t="s">
        <v>823</v>
      </c>
      <c r="E384" t="s">
        <v>824</v>
      </c>
      <c r="F384" t="s">
        <v>1003</v>
      </c>
      <c r="G384" t="s">
        <v>18</v>
      </c>
      <c r="H384" s="35">
        <v>8700</v>
      </c>
      <c r="I384" s="3">
        <v>11772</v>
      </c>
      <c r="J384" s="3">
        <v>15575</v>
      </c>
      <c r="K384" s="3">
        <f t="shared" si="21"/>
        <v>725</v>
      </c>
      <c r="L384" s="3">
        <f t="shared" si="21"/>
        <v>981</v>
      </c>
      <c r="M384" s="3">
        <f t="shared" si="21"/>
        <v>1298</v>
      </c>
      <c r="N384" t="str">
        <f t="shared" si="22"/>
        <v>OCCITANIE|34 - Hérault|CC Lodévois et Larzac</v>
      </c>
      <c r="O384" t="str">
        <f t="shared" si="23"/>
        <v>Province</v>
      </c>
    </row>
    <row r="385" spans="1:15" x14ac:dyDescent="0.25">
      <c r="A385" t="s">
        <v>750</v>
      </c>
      <c r="B385" t="str">
        <f t="shared" si="20"/>
        <v>Hérault</v>
      </c>
      <c r="C385" t="s">
        <v>806</v>
      </c>
      <c r="D385" t="s">
        <v>825</v>
      </c>
      <c r="E385" t="s">
        <v>826</v>
      </c>
      <c r="F385" t="s">
        <v>1003</v>
      </c>
      <c r="G385" t="s">
        <v>18</v>
      </c>
      <c r="H385" s="35">
        <v>9452</v>
      </c>
      <c r="I385" s="3">
        <v>13660</v>
      </c>
      <c r="J385" s="3">
        <v>19375</v>
      </c>
      <c r="K385" s="3">
        <f t="shared" si="21"/>
        <v>788</v>
      </c>
      <c r="L385" s="3">
        <f t="shared" si="21"/>
        <v>1138</v>
      </c>
      <c r="M385" s="3">
        <f t="shared" si="21"/>
        <v>1615</v>
      </c>
      <c r="N385" t="str">
        <f t="shared" si="22"/>
        <v>OCCITANIE|34 - Hérault|Montpellier Méditerranée Métropole</v>
      </c>
      <c r="O385" t="str">
        <f t="shared" si="23"/>
        <v>Province</v>
      </c>
    </row>
    <row r="386" spans="1:15" x14ac:dyDescent="0.25">
      <c r="A386" t="s">
        <v>750</v>
      </c>
      <c r="B386" t="str">
        <f t="shared" ref="B386:B449" si="24">MID(C386,6,LEN(C386))</f>
        <v>Lot</v>
      </c>
      <c r="C386" t="s">
        <v>827</v>
      </c>
      <c r="D386" t="s">
        <v>828</v>
      </c>
      <c r="E386" t="s">
        <v>829</v>
      </c>
      <c r="F386" t="s">
        <v>1003</v>
      </c>
      <c r="G386" t="s">
        <v>18</v>
      </c>
      <c r="H386" s="35">
        <v>8508</v>
      </c>
      <c r="I386" s="3">
        <v>12818</v>
      </c>
      <c r="J386" s="3">
        <v>17582</v>
      </c>
      <c r="K386" s="3">
        <f t="shared" ref="K386:M449" si="25">ROUND(H386/12,0)</f>
        <v>709</v>
      </c>
      <c r="L386" s="3">
        <f t="shared" si="25"/>
        <v>1068</v>
      </c>
      <c r="M386" s="3">
        <f t="shared" si="25"/>
        <v>1465</v>
      </c>
      <c r="N386" t="str">
        <f t="shared" ref="N386:N449" si="26">SUBSTITUTE(
   UPPER(SUBSTITUTE(TRIM(A386), CHAR(160), " ")) &amp; "|" &amp;
   SUBSTITUTE(TRIM(C386), CHAR(160), " ") &amp; "|" &amp;
   SUBSTITUTE(TRIM(D386), CHAR(160), " "),
   "–", "-"
)</f>
        <v>OCCITANIE|46 - Lot|CA du Grand Cahors</v>
      </c>
      <c r="O386" t="str">
        <f t="shared" ref="O386:O449" si="27">IF(A386="Hauts-de-France", "HDF",
IF(A386="Île-de-France", "IDF",
IF(OR(A386="Guadeloupe", A386="Martinique", A386="Guyane", A386="La Réunion", A386="Mayotte"), "OM", "Province")))</f>
        <v>Province</v>
      </c>
    </row>
    <row r="387" spans="1:15" x14ac:dyDescent="0.25">
      <c r="A387" t="s">
        <v>750</v>
      </c>
      <c r="B387" t="str">
        <f t="shared" si="24"/>
        <v>Lot</v>
      </c>
      <c r="C387" t="s">
        <v>827</v>
      </c>
      <c r="D387" t="s">
        <v>772</v>
      </c>
      <c r="E387" t="s">
        <v>773</v>
      </c>
      <c r="F387" t="s">
        <v>1003</v>
      </c>
      <c r="G387" t="s">
        <v>18</v>
      </c>
      <c r="H387" s="35">
        <v>8136</v>
      </c>
      <c r="I387" s="3">
        <v>12336</v>
      </c>
      <c r="J387" s="3">
        <v>16676</v>
      </c>
      <c r="K387" s="3">
        <f t="shared" si="25"/>
        <v>678</v>
      </c>
      <c r="L387" s="3">
        <f t="shared" si="25"/>
        <v>1028</v>
      </c>
      <c r="M387" s="3">
        <f t="shared" si="25"/>
        <v>1390</v>
      </c>
      <c r="N387" t="str">
        <f t="shared" si="26"/>
        <v>OCCITANIE|46 - Lot|CC Grand-Figeac</v>
      </c>
      <c r="O387" t="str">
        <f t="shared" si="27"/>
        <v>Province</v>
      </c>
    </row>
    <row r="388" spans="1:15" x14ac:dyDescent="0.25">
      <c r="A388" t="s">
        <v>750</v>
      </c>
      <c r="B388" t="str">
        <f t="shared" si="24"/>
        <v>Lozère</v>
      </c>
      <c r="C388" t="s">
        <v>830</v>
      </c>
      <c r="D388" t="s">
        <v>831</v>
      </c>
      <c r="E388" t="s">
        <v>832</v>
      </c>
      <c r="F388" t="s">
        <v>1003</v>
      </c>
      <c r="G388" t="s">
        <v>18</v>
      </c>
      <c r="H388" s="35">
        <v>9000</v>
      </c>
      <c r="I388" s="3">
        <v>12660</v>
      </c>
      <c r="J388" s="3">
        <v>18406</v>
      </c>
      <c r="K388" s="3">
        <f t="shared" si="25"/>
        <v>750</v>
      </c>
      <c r="L388" s="3">
        <f t="shared" si="25"/>
        <v>1055</v>
      </c>
      <c r="M388" s="3">
        <f t="shared" si="25"/>
        <v>1534</v>
      </c>
      <c r="N388" t="str">
        <f t="shared" si="26"/>
        <v>OCCITANIE|48 - Lozère|CC Coeur de Lozère</v>
      </c>
      <c r="O388" t="str">
        <f t="shared" si="27"/>
        <v>Province</v>
      </c>
    </row>
    <row r="389" spans="1:15" x14ac:dyDescent="0.25">
      <c r="A389" t="s">
        <v>750</v>
      </c>
      <c r="B389" t="str">
        <f t="shared" si="24"/>
        <v>Lozère</v>
      </c>
      <c r="C389" t="s">
        <v>830</v>
      </c>
      <c r="D389" t="s">
        <v>770</v>
      </c>
      <c r="E389" t="s">
        <v>771</v>
      </c>
      <c r="F389" t="s">
        <v>1003</v>
      </c>
      <c r="G389" t="s">
        <v>18</v>
      </c>
      <c r="H389" s="35">
        <v>10385</v>
      </c>
      <c r="I389" s="3">
        <v>13331</v>
      </c>
      <c r="J389" s="3">
        <v>18000</v>
      </c>
      <c r="K389" s="3">
        <f t="shared" si="25"/>
        <v>865</v>
      </c>
      <c r="L389" s="3">
        <f t="shared" si="25"/>
        <v>1111</v>
      </c>
      <c r="M389" s="3">
        <f t="shared" si="25"/>
        <v>1500</v>
      </c>
      <c r="N389" t="str">
        <f t="shared" si="26"/>
        <v>OCCITANIE|48 - Lozère|CC de Millau Grands Causses</v>
      </c>
      <c r="O389" t="str">
        <f t="shared" si="27"/>
        <v>Province</v>
      </c>
    </row>
    <row r="390" spans="1:15" x14ac:dyDescent="0.25">
      <c r="A390" t="s">
        <v>750</v>
      </c>
      <c r="B390" t="str">
        <f t="shared" si="24"/>
        <v>Hautes-Pyrénées</v>
      </c>
      <c r="C390" t="s">
        <v>833</v>
      </c>
      <c r="D390" t="s">
        <v>834</v>
      </c>
      <c r="E390" t="s">
        <v>835</v>
      </c>
      <c r="F390" t="s">
        <v>1003</v>
      </c>
      <c r="G390" t="s">
        <v>18</v>
      </c>
      <c r="H390" s="35">
        <v>8980</v>
      </c>
      <c r="I390" s="3">
        <v>12452</v>
      </c>
      <c r="J390" s="3">
        <v>17496</v>
      </c>
      <c r="K390" s="3">
        <f t="shared" si="25"/>
        <v>748</v>
      </c>
      <c r="L390" s="3">
        <f t="shared" si="25"/>
        <v>1038</v>
      </c>
      <c r="M390" s="3">
        <f t="shared" si="25"/>
        <v>1458</v>
      </c>
      <c r="N390" t="str">
        <f t="shared" si="26"/>
        <v>OCCITANIE|65 - Hautes-Pyrénées|CA Tarbes-Lourdes-Pyrénées</v>
      </c>
      <c r="O390" t="str">
        <f t="shared" si="27"/>
        <v>Province</v>
      </c>
    </row>
    <row r="391" spans="1:15" x14ac:dyDescent="0.25">
      <c r="A391" t="s">
        <v>750</v>
      </c>
      <c r="B391" t="str">
        <f t="shared" si="24"/>
        <v>Pyrénées Orientales</v>
      </c>
      <c r="C391" t="s">
        <v>836</v>
      </c>
      <c r="D391" t="s">
        <v>837</v>
      </c>
      <c r="E391" t="s">
        <v>838</v>
      </c>
      <c r="F391" t="s">
        <v>1003</v>
      </c>
      <c r="G391" t="s">
        <v>18</v>
      </c>
      <c r="H391" s="35">
        <v>8869</v>
      </c>
      <c r="I391" s="3">
        <v>12999</v>
      </c>
      <c r="J391" s="3">
        <v>17802</v>
      </c>
      <c r="K391" s="3">
        <f t="shared" si="25"/>
        <v>739</v>
      </c>
      <c r="L391" s="3">
        <f t="shared" si="25"/>
        <v>1083</v>
      </c>
      <c r="M391" s="3">
        <f t="shared" si="25"/>
        <v>1484</v>
      </c>
      <c r="N391" t="str">
        <f t="shared" si="26"/>
        <v>OCCITANIE|66 - Pyrénées Orientales|CC des Albères, de la Côte Vermeille et de l'Illibéris</v>
      </c>
      <c r="O391" t="str">
        <f t="shared" si="27"/>
        <v>Province</v>
      </c>
    </row>
    <row r="392" spans="1:15" x14ac:dyDescent="0.25">
      <c r="A392" t="s">
        <v>750</v>
      </c>
      <c r="B392" t="str">
        <f t="shared" si="24"/>
        <v>Pyrénées Orientales</v>
      </c>
      <c r="C392" t="s">
        <v>836</v>
      </c>
      <c r="D392" t="s">
        <v>839</v>
      </c>
      <c r="E392" t="s">
        <v>840</v>
      </c>
      <c r="F392" t="s">
        <v>1003</v>
      </c>
      <c r="G392" t="s">
        <v>18</v>
      </c>
      <c r="H392" s="35">
        <v>8211</v>
      </c>
      <c r="I392" s="3">
        <v>12288</v>
      </c>
      <c r="J392" s="3">
        <v>17076</v>
      </c>
      <c r="K392" s="3">
        <f t="shared" si="25"/>
        <v>684</v>
      </c>
      <c r="L392" s="3">
        <f t="shared" si="25"/>
        <v>1024</v>
      </c>
      <c r="M392" s="3">
        <f t="shared" si="25"/>
        <v>1423</v>
      </c>
      <c r="N392" t="str">
        <f t="shared" si="26"/>
        <v>OCCITANIE|66 - Pyrénées Orientales|CU Perpignan Méditerranée Métropole</v>
      </c>
      <c r="O392" t="str">
        <f t="shared" si="27"/>
        <v>Province</v>
      </c>
    </row>
    <row r="393" spans="1:15" x14ac:dyDescent="0.25">
      <c r="A393" t="s">
        <v>750</v>
      </c>
      <c r="B393" t="str">
        <f t="shared" si="24"/>
        <v>Tarn</v>
      </c>
      <c r="C393" t="s">
        <v>841</v>
      </c>
      <c r="D393" t="s">
        <v>842</v>
      </c>
      <c r="E393" t="s">
        <v>843</v>
      </c>
      <c r="F393" t="s">
        <v>1003</v>
      </c>
      <c r="G393" t="s">
        <v>18</v>
      </c>
      <c r="H393" s="35">
        <v>7579</v>
      </c>
      <c r="I393" s="3">
        <v>11309</v>
      </c>
      <c r="J393" s="3">
        <v>14838</v>
      </c>
      <c r="K393" s="3">
        <f t="shared" si="25"/>
        <v>632</v>
      </c>
      <c r="L393" s="3">
        <f t="shared" si="25"/>
        <v>942</v>
      </c>
      <c r="M393" s="3">
        <f t="shared" si="25"/>
        <v>1237</v>
      </c>
      <c r="N393" t="str">
        <f t="shared" si="26"/>
        <v>OCCITANIE|81 - Tarn|CA de Castres Mazamet</v>
      </c>
      <c r="O393" t="str">
        <f t="shared" si="27"/>
        <v>Province</v>
      </c>
    </row>
    <row r="394" spans="1:15" x14ac:dyDescent="0.25">
      <c r="A394" t="s">
        <v>750</v>
      </c>
      <c r="B394" t="str">
        <f t="shared" si="24"/>
        <v>Tarn</v>
      </c>
      <c r="C394" t="s">
        <v>841</v>
      </c>
      <c r="D394" t="s">
        <v>844</v>
      </c>
      <c r="E394" t="s">
        <v>845</v>
      </c>
      <c r="F394" t="s">
        <v>1003</v>
      </c>
      <c r="G394" t="s">
        <v>18</v>
      </c>
      <c r="H394" s="35">
        <v>8640</v>
      </c>
      <c r="I394" s="3">
        <v>12408</v>
      </c>
      <c r="J394" s="3">
        <v>17173</v>
      </c>
      <c r="K394" s="3">
        <f t="shared" si="25"/>
        <v>720</v>
      </c>
      <c r="L394" s="3">
        <f t="shared" si="25"/>
        <v>1034</v>
      </c>
      <c r="M394" s="3">
        <f t="shared" si="25"/>
        <v>1431</v>
      </c>
      <c r="N394" t="str">
        <f t="shared" si="26"/>
        <v>OCCITANIE|81 - Tarn|CA de l'Albigeois (C2A)</v>
      </c>
      <c r="O394" t="str">
        <f t="shared" si="27"/>
        <v>Province</v>
      </c>
    </row>
    <row r="395" spans="1:15" x14ac:dyDescent="0.25">
      <c r="A395" t="s">
        <v>750</v>
      </c>
      <c r="B395" t="str">
        <f t="shared" si="24"/>
        <v>Tarn</v>
      </c>
      <c r="C395" t="s">
        <v>841</v>
      </c>
      <c r="D395" t="s">
        <v>846</v>
      </c>
      <c r="E395" t="s">
        <v>847</v>
      </c>
      <c r="F395" t="s">
        <v>1003</v>
      </c>
      <c r="G395" t="s">
        <v>18</v>
      </c>
      <c r="H395" s="35">
        <v>8828</v>
      </c>
      <c r="I395" s="3">
        <v>12396</v>
      </c>
      <c r="J395" s="3">
        <v>16914</v>
      </c>
      <c r="K395" s="3">
        <f t="shared" si="25"/>
        <v>736</v>
      </c>
      <c r="L395" s="3">
        <f t="shared" si="25"/>
        <v>1033</v>
      </c>
      <c r="M395" s="3">
        <f t="shared" si="25"/>
        <v>1410</v>
      </c>
      <c r="N395" t="str">
        <f t="shared" si="26"/>
        <v>OCCITANIE|81 - Tarn|CA Gaillac-Graulhet</v>
      </c>
      <c r="O395" t="str">
        <f t="shared" si="27"/>
        <v>Province</v>
      </c>
    </row>
    <row r="396" spans="1:15" x14ac:dyDescent="0.25">
      <c r="A396" t="s">
        <v>750</v>
      </c>
      <c r="B396" t="str">
        <f t="shared" si="24"/>
        <v>Tarn</v>
      </c>
      <c r="C396" t="s">
        <v>841</v>
      </c>
      <c r="D396" t="s">
        <v>848</v>
      </c>
      <c r="E396" t="s">
        <v>849</v>
      </c>
      <c r="F396" t="s">
        <v>1003</v>
      </c>
      <c r="G396" t="s">
        <v>18</v>
      </c>
      <c r="H396" s="35">
        <v>8148</v>
      </c>
      <c r="I396" s="3">
        <v>12240</v>
      </c>
      <c r="J396" s="3">
        <v>16077</v>
      </c>
      <c r="K396" s="3">
        <f t="shared" si="25"/>
        <v>679</v>
      </c>
      <c r="L396" s="3">
        <f t="shared" si="25"/>
        <v>1020</v>
      </c>
      <c r="M396" s="3">
        <f t="shared" si="25"/>
        <v>1340</v>
      </c>
      <c r="N396" t="str">
        <f t="shared" si="26"/>
        <v>OCCITANIE|81 - Tarn|CC Carmausin-Ségala</v>
      </c>
      <c r="O396" t="str">
        <f t="shared" si="27"/>
        <v>Province</v>
      </c>
    </row>
    <row r="397" spans="1:15" x14ac:dyDescent="0.25">
      <c r="A397" t="s">
        <v>750</v>
      </c>
      <c r="B397" t="str">
        <f t="shared" si="24"/>
        <v>Tarn</v>
      </c>
      <c r="C397" t="s">
        <v>841</v>
      </c>
      <c r="D397" t="s">
        <v>798</v>
      </c>
      <c r="E397" t="s">
        <v>799</v>
      </c>
      <c r="F397" t="s">
        <v>1003</v>
      </c>
      <c r="G397" t="s">
        <v>18</v>
      </c>
      <c r="H397" s="35">
        <v>10257</v>
      </c>
      <c r="I397" s="3">
        <v>13485</v>
      </c>
      <c r="J397" s="3">
        <v>17882</v>
      </c>
      <c r="K397" s="3">
        <f t="shared" si="25"/>
        <v>855</v>
      </c>
      <c r="L397" s="3">
        <f t="shared" si="25"/>
        <v>1124</v>
      </c>
      <c r="M397" s="3">
        <f t="shared" si="25"/>
        <v>1490</v>
      </c>
      <c r="N397" t="str">
        <f t="shared" si="26"/>
        <v>OCCITANIE|81 - Tarn|CC Tarn-Agout</v>
      </c>
      <c r="O397" t="str">
        <f t="shared" si="27"/>
        <v>Province</v>
      </c>
    </row>
    <row r="398" spans="1:15" x14ac:dyDescent="0.25">
      <c r="A398" t="s">
        <v>750</v>
      </c>
      <c r="B398" t="str">
        <f t="shared" si="24"/>
        <v>Tarn-et-Garonne</v>
      </c>
      <c r="C398" t="s">
        <v>850</v>
      </c>
      <c r="D398" t="s">
        <v>851</v>
      </c>
      <c r="E398" t="s">
        <v>852</v>
      </c>
      <c r="F398" t="s">
        <v>1003</v>
      </c>
      <c r="G398" t="s">
        <v>18</v>
      </c>
      <c r="H398" s="35">
        <v>8888</v>
      </c>
      <c r="I398" s="3">
        <v>12693</v>
      </c>
      <c r="J398" s="3">
        <v>17655</v>
      </c>
      <c r="K398" s="3">
        <f t="shared" si="25"/>
        <v>741</v>
      </c>
      <c r="L398" s="3">
        <f t="shared" si="25"/>
        <v>1058</v>
      </c>
      <c r="M398" s="3">
        <f t="shared" si="25"/>
        <v>1471</v>
      </c>
      <c r="N398" t="str">
        <f t="shared" si="26"/>
        <v>OCCITANIE|82 - Tarn-et-Garonne|CA Grand Montauban</v>
      </c>
      <c r="O398" t="str">
        <f t="shared" si="27"/>
        <v>Province</v>
      </c>
    </row>
    <row r="399" spans="1:15" x14ac:dyDescent="0.25">
      <c r="A399" t="s">
        <v>750</v>
      </c>
      <c r="B399" t="str">
        <f t="shared" si="24"/>
        <v>Tarn-et-Garonne</v>
      </c>
      <c r="C399" t="s">
        <v>850</v>
      </c>
      <c r="D399" t="s">
        <v>853</v>
      </c>
      <c r="E399" t="s">
        <v>854</v>
      </c>
      <c r="F399" t="s">
        <v>1003</v>
      </c>
      <c r="G399" t="s">
        <v>18</v>
      </c>
      <c r="H399" s="35">
        <v>8449</v>
      </c>
      <c r="I399" s="3">
        <v>12192</v>
      </c>
      <c r="J399" s="3">
        <v>16177</v>
      </c>
      <c r="K399" s="3">
        <f t="shared" si="25"/>
        <v>704</v>
      </c>
      <c r="L399" s="3">
        <f t="shared" si="25"/>
        <v>1016</v>
      </c>
      <c r="M399" s="3">
        <f t="shared" si="25"/>
        <v>1348</v>
      </c>
      <c r="N399" t="str">
        <f t="shared" si="26"/>
        <v>OCCITANIE|82 - Tarn-et-Garonne|CC Terres des Confluences</v>
      </c>
      <c r="O399" t="str">
        <f t="shared" si="27"/>
        <v>Province</v>
      </c>
    </row>
    <row r="400" spans="1:15" x14ac:dyDescent="0.25">
      <c r="A400" t="s">
        <v>855</v>
      </c>
      <c r="B400" t="str">
        <f t="shared" si="24"/>
        <v>Loire-Atlantique</v>
      </c>
      <c r="C400" t="s">
        <v>856</v>
      </c>
      <c r="D400" t="s">
        <v>857</v>
      </c>
      <c r="E400" t="s">
        <v>858</v>
      </c>
      <c r="F400" t="s">
        <v>1003</v>
      </c>
      <c r="G400" t="s">
        <v>18</v>
      </c>
      <c r="H400" s="35">
        <v>11946</v>
      </c>
      <c r="I400" s="3">
        <v>15427</v>
      </c>
      <c r="J400" s="3">
        <v>19791</v>
      </c>
      <c r="K400" s="3">
        <f t="shared" si="25"/>
        <v>996</v>
      </c>
      <c r="L400" s="3">
        <f t="shared" si="25"/>
        <v>1286</v>
      </c>
      <c r="M400" s="3">
        <f t="shared" si="25"/>
        <v>1649</v>
      </c>
      <c r="N400" t="str">
        <f t="shared" si="26"/>
        <v>PAYS DE LA LOIRE|44 - Loire-Atlantique|CA Clisson Sèvre et Maine Agglo</v>
      </c>
      <c r="O400" t="str">
        <f t="shared" si="27"/>
        <v>Province</v>
      </c>
    </row>
    <row r="401" spans="1:15" x14ac:dyDescent="0.25">
      <c r="A401" t="s">
        <v>855</v>
      </c>
      <c r="B401" t="str">
        <f t="shared" si="24"/>
        <v>Loire-Atlantique</v>
      </c>
      <c r="C401" t="s">
        <v>856</v>
      </c>
      <c r="D401" t="s">
        <v>225</v>
      </c>
      <c r="E401" t="s">
        <v>226</v>
      </c>
      <c r="F401" t="s">
        <v>1003</v>
      </c>
      <c r="G401" t="s">
        <v>18</v>
      </c>
      <c r="H401" s="35">
        <v>12192</v>
      </c>
      <c r="I401" s="3">
        <v>16173</v>
      </c>
      <c r="J401" s="3">
        <v>20400</v>
      </c>
      <c r="K401" s="3">
        <f t="shared" si="25"/>
        <v>1016</v>
      </c>
      <c r="L401" s="3">
        <f t="shared" si="25"/>
        <v>1348</v>
      </c>
      <c r="M401" s="3">
        <f t="shared" si="25"/>
        <v>1700</v>
      </c>
      <c r="N401" t="str">
        <f t="shared" si="26"/>
        <v>PAYS DE LA LOIRE|44 - Loire-Atlantique|CA de la Presqu'île de Guérande Atlantique (Cap Atlantique)</v>
      </c>
      <c r="O401" t="str">
        <f t="shared" si="27"/>
        <v>Province</v>
      </c>
    </row>
    <row r="402" spans="1:15" x14ac:dyDescent="0.25">
      <c r="A402" t="s">
        <v>855</v>
      </c>
      <c r="B402" t="str">
        <f t="shared" si="24"/>
        <v>Loire-Atlantique</v>
      </c>
      <c r="C402" t="s">
        <v>856</v>
      </c>
      <c r="D402" t="s">
        <v>859</v>
      </c>
      <c r="E402" t="s">
        <v>860</v>
      </c>
      <c r="F402" t="s">
        <v>1003</v>
      </c>
      <c r="G402" t="s">
        <v>18</v>
      </c>
      <c r="H402" s="35">
        <v>11168</v>
      </c>
      <c r="I402" s="3">
        <v>14955</v>
      </c>
      <c r="J402" s="3">
        <v>20061</v>
      </c>
      <c r="K402" s="3">
        <f t="shared" si="25"/>
        <v>931</v>
      </c>
      <c r="L402" s="3">
        <f t="shared" si="25"/>
        <v>1246</v>
      </c>
      <c r="M402" s="3">
        <f t="shared" si="25"/>
        <v>1672</v>
      </c>
      <c r="N402" t="str">
        <f t="shared" si="26"/>
        <v>PAYS DE LA LOIRE|44 - Loire-Atlantique|CA de la Région Nazairienne et de l'Estuaire (CARENE)</v>
      </c>
      <c r="O402" t="str">
        <f t="shared" si="27"/>
        <v>Province</v>
      </c>
    </row>
    <row r="403" spans="1:15" x14ac:dyDescent="0.25">
      <c r="A403" t="s">
        <v>855</v>
      </c>
      <c r="B403" t="str">
        <f t="shared" si="24"/>
        <v>Loire-Atlantique</v>
      </c>
      <c r="C403" t="s">
        <v>856</v>
      </c>
      <c r="D403" t="s">
        <v>861</v>
      </c>
      <c r="E403" t="s">
        <v>862</v>
      </c>
      <c r="F403" t="s">
        <v>1003</v>
      </c>
      <c r="G403" t="s">
        <v>18</v>
      </c>
      <c r="H403" s="35">
        <v>11820</v>
      </c>
      <c r="I403" s="3">
        <v>14808</v>
      </c>
      <c r="J403" s="3">
        <v>19428</v>
      </c>
      <c r="K403" s="3">
        <f t="shared" si="25"/>
        <v>985</v>
      </c>
      <c r="L403" s="3">
        <f t="shared" si="25"/>
        <v>1234</v>
      </c>
      <c r="M403" s="3">
        <f t="shared" si="25"/>
        <v>1619</v>
      </c>
      <c r="N403" t="str">
        <f t="shared" si="26"/>
        <v>PAYS DE LA LOIRE|44 - Loire-Atlantique|CA Pornic Agglo Pays de Retz</v>
      </c>
      <c r="O403" t="str">
        <f t="shared" si="27"/>
        <v>Province</v>
      </c>
    </row>
    <row r="404" spans="1:15" x14ac:dyDescent="0.25">
      <c r="A404" t="s">
        <v>855</v>
      </c>
      <c r="B404" t="str">
        <f t="shared" si="24"/>
        <v>Loire-Atlantique</v>
      </c>
      <c r="C404" t="s">
        <v>856</v>
      </c>
      <c r="D404" t="s">
        <v>218</v>
      </c>
      <c r="E404" t="s">
        <v>219</v>
      </c>
      <c r="F404" t="s">
        <v>1003</v>
      </c>
      <c r="G404" t="s">
        <v>18</v>
      </c>
      <c r="H404" s="35">
        <v>9535</v>
      </c>
      <c r="I404" s="3">
        <v>12615</v>
      </c>
      <c r="J404" s="3">
        <v>16944</v>
      </c>
      <c r="K404" s="3">
        <f t="shared" si="25"/>
        <v>795</v>
      </c>
      <c r="L404" s="3">
        <f t="shared" si="25"/>
        <v>1051</v>
      </c>
      <c r="M404" s="3">
        <f t="shared" si="25"/>
        <v>1412</v>
      </c>
      <c r="N404" t="str">
        <f t="shared" si="26"/>
        <v>PAYS DE LA LOIRE|44 - Loire-Atlantique|CA Redon Agglomération</v>
      </c>
      <c r="O404" t="str">
        <f t="shared" si="27"/>
        <v>Province</v>
      </c>
    </row>
    <row r="405" spans="1:15" x14ac:dyDescent="0.25">
      <c r="A405" t="s">
        <v>855</v>
      </c>
      <c r="B405" t="str">
        <f t="shared" si="24"/>
        <v>Loire-Atlantique</v>
      </c>
      <c r="C405" t="s">
        <v>856</v>
      </c>
      <c r="D405" t="s">
        <v>863</v>
      </c>
      <c r="E405" t="s">
        <v>864</v>
      </c>
      <c r="F405" t="s">
        <v>1003</v>
      </c>
      <c r="G405" t="s">
        <v>18</v>
      </c>
      <c r="H405" s="35">
        <v>10455</v>
      </c>
      <c r="I405" s="3">
        <v>13224</v>
      </c>
      <c r="J405" s="3">
        <v>17893</v>
      </c>
      <c r="K405" s="3">
        <f t="shared" si="25"/>
        <v>871</v>
      </c>
      <c r="L405" s="3">
        <f t="shared" si="25"/>
        <v>1102</v>
      </c>
      <c r="M405" s="3">
        <f t="shared" si="25"/>
        <v>1491</v>
      </c>
      <c r="N405" t="str">
        <f t="shared" si="26"/>
        <v>PAYS DE LA LOIRE|44 - Loire-Atlantique|CC Châteaubriant-Derval</v>
      </c>
      <c r="O405" t="str">
        <f t="shared" si="27"/>
        <v>Province</v>
      </c>
    </row>
    <row r="406" spans="1:15" x14ac:dyDescent="0.25">
      <c r="A406" t="s">
        <v>855</v>
      </c>
      <c r="B406" t="str">
        <f t="shared" si="24"/>
        <v>Loire-Atlantique</v>
      </c>
      <c r="C406" t="s">
        <v>856</v>
      </c>
      <c r="D406" t="s">
        <v>865</v>
      </c>
      <c r="E406" t="s">
        <v>866</v>
      </c>
      <c r="F406" t="s">
        <v>1003</v>
      </c>
      <c r="G406" t="s">
        <v>18</v>
      </c>
      <c r="H406" s="35">
        <v>12041</v>
      </c>
      <c r="I406" s="3">
        <v>15260</v>
      </c>
      <c r="J406" s="3">
        <v>19752</v>
      </c>
      <c r="K406" s="3">
        <f t="shared" si="25"/>
        <v>1003</v>
      </c>
      <c r="L406" s="3">
        <f t="shared" si="25"/>
        <v>1272</v>
      </c>
      <c r="M406" s="3">
        <f t="shared" si="25"/>
        <v>1646</v>
      </c>
      <c r="N406" t="str">
        <f t="shared" si="26"/>
        <v>PAYS DE LA LOIRE|44 - Loire-Atlantique|CC d'Erdre et Gesvres</v>
      </c>
      <c r="O406" t="str">
        <f t="shared" si="27"/>
        <v>Province</v>
      </c>
    </row>
    <row r="407" spans="1:15" x14ac:dyDescent="0.25">
      <c r="A407" t="s">
        <v>855</v>
      </c>
      <c r="B407" t="str">
        <f t="shared" si="24"/>
        <v>Loire-Atlantique</v>
      </c>
      <c r="C407" t="s">
        <v>856</v>
      </c>
      <c r="D407" t="s">
        <v>867</v>
      </c>
      <c r="E407" t="s">
        <v>868</v>
      </c>
      <c r="F407" t="s">
        <v>1003</v>
      </c>
      <c r="G407" t="s">
        <v>18</v>
      </c>
      <c r="H407" s="35">
        <v>11318</v>
      </c>
      <c r="I407" s="3">
        <v>14352</v>
      </c>
      <c r="J407" s="3">
        <v>18960</v>
      </c>
      <c r="K407" s="3">
        <f t="shared" si="25"/>
        <v>943</v>
      </c>
      <c r="L407" s="3">
        <f t="shared" si="25"/>
        <v>1196</v>
      </c>
      <c r="M407" s="3">
        <f t="shared" si="25"/>
        <v>1580</v>
      </c>
      <c r="N407" t="str">
        <f t="shared" si="26"/>
        <v>PAYS DE LA LOIRE|44 - Loire-Atlantique|CC du Pays d'Ancenis</v>
      </c>
      <c r="O407" t="str">
        <f t="shared" si="27"/>
        <v>Province</v>
      </c>
    </row>
    <row r="408" spans="1:15" x14ac:dyDescent="0.25">
      <c r="A408" t="s">
        <v>855</v>
      </c>
      <c r="B408" t="str">
        <f t="shared" si="24"/>
        <v>Loire-Atlantique</v>
      </c>
      <c r="C408" t="s">
        <v>856</v>
      </c>
      <c r="D408" t="s">
        <v>869</v>
      </c>
      <c r="E408" t="s">
        <v>870</v>
      </c>
      <c r="F408" t="s">
        <v>1003</v>
      </c>
      <c r="G408" t="s">
        <v>18</v>
      </c>
      <c r="H408" s="35">
        <v>11661</v>
      </c>
      <c r="I408" s="3">
        <v>14532</v>
      </c>
      <c r="J408" s="3">
        <v>19050</v>
      </c>
      <c r="K408" s="3">
        <f t="shared" si="25"/>
        <v>972</v>
      </c>
      <c r="L408" s="3">
        <f t="shared" si="25"/>
        <v>1211</v>
      </c>
      <c r="M408" s="3">
        <f t="shared" si="25"/>
        <v>1588</v>
      </c>
      <c r="N408" t="str">
        <f t="shared" si="26"/>
        <v>PAYS DE LA LOIRE|44 - Loire-Atlantique|CC du Pays de Pontchâteau St-Gildas-des-Bois</v>
      </c>
      <c r="O408" t="str">
        <f t="shared" si="27"/>
        <v>Province</v>
      </c>
    </row>
    <row r="409" spans="1:15" x14ac:dyDescent="0.25">
      <c r="A409" t="s">
        <v>855</v>
      </c>
      <c r="B409" t="str">
        <f t="shared" si="24"/>
        <v>Loire-Atlantique</v>
      </c>
      <c r="C409" t="s">
        <v>856</v>
      </c>
      <c r="D409" t="s">
        <v>871</v>
      </c>
      <c r="E409" t="s">
        <v>872</v>
      </c>
      <c r="F409" t="s">
        <v>1003</v>
      </c>
      <c r="G409" t="s">
        <v>18</v>
      </c>
      <c r="H409" s="35">
        <v>11652</v>
      </c>
      <c r="I409" s="3">
        <v>15200</v>
      </c>
      <c r="J409" s="3">
        <v>19452</v>
      </c>
      <c r="K409" s="3">
        <f t="shared" si="25"/>
        <v>971</v>
      </c>
      <c r="L409" s="3">
        <f t="shared" si="25"/>
        <v>1267</v>
      </c>
      <c r="M409" s="3">
        <f t="shared" si="25"/>
        <v>1621</v>
      </c>
      <c r="N409" t="str">
        <f t="shared" si="26"/>
        <v>PAYS DE LA LOIRE|44 - Loire-Atlantique|CC du Sud Estuaire</v>
      </c>
      <c r="O409" t="str">
        <f t="shared" si="27"/>
        <v>Province</v>
      </c>
    </row>
    <row r="410" spans="1:15" x14ac:dyDescent="0.25">
      <c r="A410" t="s">
        <v>855</v>
      </c>
      <c r="B410" t="str">
        <f t="shared" si="24"/>
        <v>Loire-Atlantique</v>
      </c>
      <c r="C410" t="s">
        <v>856</v>
      </c>
      <c r="D410" t="s">
        <v>873</v>
      </c>
      <c r="E410" t="s">
        <v>874</v>
      </c>
      <c r="F410" t="s">
        <v>1003</v>
      </c>
      <c r="G410" t="s">
        <v>18</v>
      </c>
      <c r="H410" s="35">
        <v>10745</v>
      </c>
      <c r="I410" s="3">
        <v>14712</v>
      </c>
      <c r="J410" s="3">
        <v>19830</v>
      </c>
      <c r="K410" s="3">
        <f t="shared" si="25"/>
        <v>895</v>
      </c>
      <c r="L410" s="3">
        <f t="shared" si="25"/>
        <v>1226</v>
      </c>
      <c r="M410" s="3">
        <f t="shared" si="25"/>
        <v>1653</v>
      </c>
      <c r="N410" t="str">
        <f t="shared" si="26"/>
        <v>PAYS DE LA LOIRE|44 - Loire-Atlantique|Nantes Métropole</v>
      </c>
      <c r="O410" t="str">
        <f t="shared" si="27"/>
        <v>Province</v>
      </c>
    </row>
    <row r="411" spans="1:15" x14ac:dyDescent="0.25">
      <c r="A411" t="s">
        <v>855</v>
      </c>
      <c r="B411" t="str">
        <f t="shared" si="24"/>
        <v>Maine-et-Loire</v>
      </c>
      <c r="C411" t="s">
        <v>875</v>
      </c>
      <c r="D411" t="s">
        <v>876</v>
      </c>
      <c r="E411" t="s">
        <v>877</v>
      </c>
      <c r="F411" t="s">
        <v>1003</v>
      </c>
      <c r="G411" t="s">
        <v>18</v>
      </c>
      <c r="H411" s="35">
        <v>10716</v>
      </c>
      <c r="I411" s="3">
        <v>14779</v>
      </c>
      <c r="J411" s="3">
        <v>19624</v>
      </c>
      <c r="K411" s="3">
        <f t="shared" si="25"/>
        <v>893</v>
      </c>
      <c r="L411" s="3">
        <f t="shared" si="25"/>
        <v>1232</v>
      </c>
      <c r="M411" s="3">
        <f t="shared" si="25"/>
        <v>1635</v>
      </c>
      <c r="N411" t="str">
        <f t="shared" si="26"/>
        <v>PAYS DE LA LOIRE|49 - Maine-et-Loire|CA Cholet Agglomération</v>
      </c>
      <c r="O411" t="str">
        <f t="shared" si="27"/>
        <v>Province</v>
      </c>
    </row>
    <row r="412" spans="1:15" x14ac:dyDescent="0.25">
      <c r="A412" t="s">
        <v>855</v>
      </c>
      <c r="B412" t="str">
        <f t="shared" si="24"/>
        <v>Maine-et-Loire</v>
      </c>
      <c r="C412" t="s">
        <v>875</v>
      </c>
      <c r="D412" t="s">
        <v>878</v>
      </c>
      <c r="E412" t="s">
        <v>879</v>
      </c>
      <c r="F412" t="s">
        <v>1003</v>
      </c>
      <c r="G412" t="s">
        <v>18</v>
      </c>
      <c r="H412" s="35">
        <v>11891</v>
      </c>
      <c r="I412" s="3">
        <v>15158</v>
      </c>
      <c r="J412" s="3">
        <v>19566</v>
      </c>
      <c r="K412" s="3">
        <f t="shared" si="25"/>
        <v>991</v>
      </c>
      <c r="L412" s="3">
        <f t="shared" si="25"/>
        <v>1263</v>
      </c>
      <c r="M412" s="3">
        <f t="shared" si="25"/>
        <v>1631</v>
      </c>
      <c r="N412" t="str">
        <f t="shared" si="26"/>
        <v>PAYS DE LA LOIRE|49 - Maine-et-Loire|CA Mauges Communauté</v>
      </c>
      <c r="O412" t="str">
        <f t="shared" si="27"/>
        <v>Province</v>
      </c>
    </row>
    <row r="413" spans="1:15" x14ac:dyDescent="0.25">
      <c r="A413" t="s">
        <v>855</v>
      </c>
      <c r="B413" t="str">
        <f t="shared" si="24"/>
        <v>Maine-et-Loire</v>
      </c>
      <c r="C413" t="s">
        <v>875</v>
      </c>
      <c r="D413" t="s">
        <v>880</v>
      </c>
      <c r="E413" t="s">
        <v>881</v>
      </c>
      <c r="F413" t="s">
        <v>1003</v>
      </c>
      <c r="G413" t="s">
        <v>18</v>
      </c>
      <c r="H413" s="35">
        <v>10307</v>
      </c>
      <c r="I413" s="3">
        <v>13984</v>
      </c>
      <c r="J413" s="3">
        <v>18517</v>
      </c>
      <c r="K413" s="3">
        <f t="shared" si="25"/>
        <v>859</v>
      </c>
      <c r="L413" s="3">
        <f t="shared" si="25"/>
        <v>1165</v>
      </c>
      <c r="M413" s="3">
        <f t="shared" si="25"/>
        <v>1543</v>
      </c>
      <c r="N413" t="str">
        <f t="shared" si="26"/>
        <v>PAYS DE LA LOIRE|49 - Maine-et-Loire|CA Saumur Val de Loire</v>
      </c>
      <c r="O413" t="str">
        <f t="shared" si="27"/>
        <v>Province</v>
      </c>
    </row>
    <row r="414" spans="1:15" x14ac:dyDescent="0.25">
      <c r="A414" t="s">
        <v>855</v>
      </c>
      <c r="B414" t="str">
        <f t="shared" si="24"/>
        <v>Maine-et-Loire</v>
      </c>
      <c r="C414" t="s">
        <v>875</v>
      </c>
      <c r="D414" t="s">
        <v>882</v>
      </c>
      <c r="E414" t="s">
        <v>883</v>
      </c>
      <c r="F414" t="s">
        <v>1003</v>
      </c>
      <c r="G414" t="s">
        <v>18</v>
      </c>
      <c r="H414" s="35">
        <v>11088</v>
      </c>
      <c r="I414" s="3">
        <v>14364</v>
      </c>
      <c r="J414" s="3">
        <v>18504</v>
      </c>
      <c r="K414" s="3">
        <f t="shared" si="25"/>
        <v>924</v>
      </c>
      <c r="L414" s="3">
        <f t="shared" si="25"/>
        <v>1197</v>
      </c>
      <c r="M414" s="3">
        <f t="shared" si="25"/>
        <v>1542</v>
      </c>
      <c r="N414" t="str">
        <f t="shared" si="26"/>
        <v>PAYS DE LA LOIRE|49 - Maine-et-Loire|CC Anjou Bleu Communauté</v>
      </c>
      <c r="O414" t="str">
        <f t="shared" si="27"/>
        <v>Province</v>
      </c>
    </row>
    <row r="415" spans="1:15" x14ac:dyDescent="0.25">
      <c r="A415" t="s">
        <v>855</v>
      </c>
      <c r="B415" t="str">
        <f t="shared" si="24"/>
        <v>Maine-et-Loire</v>
      </c>
      <c r="C415" t="s">
        <v>875</v>
      </c>
      <c r="D415" t="s">
        <v>884</v>
      </c>
      <c r="E415" t="s">
        <v>885</v>
      </c>
      <c r="F415" t="s">
        <v>1003</v>
      </c>
      <c r="G415" t="s">
        <v>18</v>
      </c>
      <c r="H415" s="35">
        <v>11952</v>
      </c>
      <c r="I415" s="3">
        <v>15600</v>
      </c>
      <c r="J415" s="3">
        <v>19528</v>
      </c>
      <c r="K415" s="3">
        <f t="shared" si="25"/>
        <v>996</v>
      </c>
      <c r="L415" s="3">
        <f t="shared" si="25"/>
        <v>1300</v>
      </c>
      <c r="M415" s="3">
        <f t="shared" si="25"/>
        <v>1627</v>
      </c>
      <c r="N415" t="str">
        <f t="shared" si="26"/>
        <v>PAYS DE LA LOIRE|49 - Maine-et-Loire|CC Baugeois Vallée</v>
      </c>
      <c r="O415" t="str">
        <f t="shared" si="27"/>
        <v>Province</v>
      </c>
    </row>
    <row r="416" spans="1:15" x14ac:dyDescent="0.25">
      <c r="A416" t="s">
        <v>855</v>
      </c>
      <c r="B416" t="str">
        <f t="shared" si="24"/>
        <v>Maine-et-Loire</v>
      </c>
      <c r="C416" t="s">
        <v>875</v>
      </c>
      <c r="D416" t="s">
        <v>867</v>
      </c>
      <c r="E416" t="s">
        <v>868</v>
      </c>
      <c r="F416" t="s">
        <v>1003</v>
      </c>
      <c r="G416" t="s">
        <v>18</v>
      </c>
      <c r="H416" s="35">
        <v>11318</v>
      </c>
      <c r="I416" s="3">
        <v>14352</v>
      </c>
      <c r="J416" s="3">
        <v>18960</v>
      </c>
      <c r="K416" s="3">
        <f t="shared" si="25"/>
        <v>943</v>
      </c>
      <c r="L416" s="3">
        <f t="shared" si="25"/>
        <v>1196</v>
      </c>
      <c r="M416" s="3">
        <f t="shared" si="25"/>
        <v>1580</v>
      </c>
      <c r="N416" t="str">
        <f t="shared" si="26"/>
        <v>PAYS DE LA LOIRE|49 - Maine-et-Loire|CC du Pays d'Ancenis</v>
      </c>
      <c r="O416" t="str">
        <f t="shared" si="27"/>
        <v>Province</v>
      </c>
    </row>
    <row r="417" spans="1:15" x14ac:dyDescent="0.25">
      <c r="A417" t="s">
        <v>855</v>
      </c>
      <c r="B417" t="str">
        <f t="shared" si="24"/>
        <v>Maine-et-Loire</v>
      </c>
      <c r="C417" t="s">
        <v>875</v>
      </c>
      <c r="D417" t="s">
        <v>886</v>
      </c>
      <c r="E417" t="s">
        <v>887</v>
      </c>
      <c r="F417" t="s">
        <v>1003</v>
      </c>
      <c r="G417" t="s">
        <v>18</v>
      </c>
      <c r="H417" s="35">
        <v>12393</v>
      </c>
      <c r="I417" s="3">
        <v>16536</v>
      </c>
      <c r="J417" s="3">
        <v>20619</v>
      </c>
      <c r="K417" s="3">
        <f t="shared" si="25"/>
        <v>1033</v>
      </c>
      <c r="L417" s="3">
        <f t="shared" si="25"/>
        <v>1378</v>
      </c>
      <c r="M417" s="3">
        <f t="shared" si="25"/>
        <v>1718</v>
      </c>
      <c r="N417" t="str">
        <f t="shared" si="26"/>
        <v>PAYS DE LA LOIRE|49 - Maine-et-Loire|CC Loire Layon Aubance</v>
      </c>
      <c r="O417" t="str">
        <f t="shared" si="27"/>
        <v>Province</v>
      </c>
    </row>
    <row r="418" spans="1:15" x14ac:dyDescent="0.25">
      <c r="A418" t="s">
        <v>855</v>
      </c>
      <c r="B418" t="str">
        <f t="shared" si="24"/>
        <v>Maine-et-Loire</v>
      </c>
      <c r="C418" t="s">
        <v>875</v>
      </c>
      <c r="D418" t="s">
        <v>888</v>
      </c>
      <c r="E418" t="s">
        <v>889</v>
      </c>
      <c r="F418" t="s">
        <v>1003</v>
      </c>
      <c r="G418" t="s">
        <v>18</v>
      </c>
      <c r="H418" s="35">
        <v>10797</v>
      </c>
      <c r="I418" s="3">
        <v>15144</v>
      </c>
      <c r="J418" s="3">
        <v>20024</v>
      </c>
      <c r="K418" s="3">
        <f t="shared" si="25"/>
        <v>900</v>
      </c>
      <c r="L418" s="3">
        <f t="shared" si="25"/>
        <v>1262</v>
      </c>
      <c r="M418" s="3">
        <f t="shared" si="25"/>
        <v>1669</v>
      </c>
      <c r="N418" t="str">
        <f t="shared" si="26"/>
        <v>PAYS DE LA LOIRE|49 - Maine-et-Loire|CU Angers Loire Métropole</v>
      </c>
      <c r="O418" t="str">
        <f t="shared" si="27"/>
        <v>Province</v>
      </c>
    </row>
    <row r="419" spans="1:15" x14ac:dyDescent="0.25">
      <c r="A419" t="s">
        <v>855</v>
      </c>
      <c r="B419" t="str">
        <f t="shared" si="24"/>
        <v>Mayenne</v>
      </c>
      <c r="C419" t="s">
        <v>890</v>
      </c>
      <c r="D419" t="s">
        <v>891</v>
      </c>
      <c r="E419" t="s">
        <v>892</v>
      </c>
      <c r="F419" t="s">
        <v>1003</v>
      </c>
      <c r="G419" t="s">
        <v>18</v>
      </c>
      <c r="H419" s="35">
        <v>10200</v>
      </c>
      <c r="I419" s="3">
        <v>14220</v>
      </c>
      <c r="J419" s="3">
        <v>19043</v>
      </c>
      <c r="K419" s="3">
        <f t="shared" si="25"/>
        <v>850</v>
      </c>
      <c r="L419" s="3">
        <f t="shared" si="25"/>
        <v>1185</v>
      </c>
      <c r="M419" s="3">
        <f t="shared" si="25"/>
        <v>1587</v>
      </c>
      <c r="N419" t="str">
        <f t="shared" si="26"/>
        <v>PAYS DE LA LOIRE|53 - Mayenne|CA Laval Agglomération</v>
      </c>
      <c r="O419" t="str">
        <f t="shared" si="27"/>
        <v>Province</v>
      </c>
    </row>
    <row r="420" spans="1:15" x14ac:dyDescent="0.25">
      <c r="A420" t="s">
        <v>855</v>
      </c>
      <c r="B420" t="str">
        <f t="shared" si="24"/>
        <v>Mayenne</v>
      </c>
      <c r="C420" t="s">
        <v>890</v>
      </c>
      <c r="D420" t="s">
        <v>893</v>
      </c>
      <c r="E420" t="s">
        <v>894</v>
      </c>
      <c r="F420" t="s">
        <v>1003</v>
      </c>
      <c r="G420" t="s">
        <v>18</v>
      </c>
      <c r="H420" s="35">
        <v>10863</v>
      </c>
      <c r="I420" s="3">
        <v>14400</v>
      </c>
      <c r="J420" s="3">
        <v>19302</v>
      </c>
      <c r="K420" s="3">
        <f t="shared" si="25"/>
        <v>905</v>
      </c>
      <c r="L420" s="3">
        <f t="shared" si="25"/>
        <v>1200</v>
      </c>
      <c r="M420" s="3">
        <f t="shared" si="25"/>
        <v>1609</v>
      </c>
      <c r="N420" t="str">
        <f t="shared" si="26"/>
        <v>PAYS DE LA LOIRE|53 - Mayenne|CC du Pays de Château-Gontier</v>
      </c>
      <c r="O420" t="str">
        <f t="shared" si="27"/>
        <v>Province</v>
      </c>
    </row>
    <row r="421" spans="1:15" x14ac:dyDescent="0.25">
      <c r="A421" t="s">
        <v>855</v>
      </c>
      <c r="B421" t="str">
        <f t="shared" si="24"/>
        <v>Mayenne</v>
      </c>
      <c r="C421" t="s">
        <v>890</v>
      </c>
      <c r="D421" t="s">
        <v>895</v>
      </c>
      <c r="E421" t="s">
        <v>896</v>
      </c>
      <c r="F421" t="s">
        <v>1003</v>
      </c>
      <c r="G421" t="s">
        <v>18</v>
      </c>
      <c r="H421" s="35">
        <v>10612</v>
      </c>
      <c r="I421" s="3">
        <v>14483</v>
      </c>
      <c r="J421" s="3">
        <v>18794</v>
      </c>
      <c r="K421" s="3">
        <f t="shared" si="25"/>
        <v>884</v>
      </c>
      <c r="L421" s="3">
        <f t="shared" si="25"/>
        <v>1207</v>
      </c>
      <c r="M421" s="3">
        <f t="shared" si="25"/>
        <v>1566</v>
      </c>
      <c r="N421" t="str">
        <f t="shared" si="26"/>
        <v>PAYS DE LA LOIRE|53 - Mayenne|CC du Pays Sabolien</v>
      </c>
      <c r="O421" t="str">
        <f t="shared" si="27"/>
        <v>Province</v>
      </c>
    </row>
    <row r="422" spans="1:15" x14ac:dyDescent="0.25">
      <c r="A422" t="s">
        <v>855</v>
      </c>
      <c r="B422" t="str">
        <f t="shared" si="24"/>
        <v>Mayenne</v>
      </c>
      <c r="C422" t="s">
        <v>890</v>
      </c>
      <c r="D422" t="s">
        <v>897</v>
      </c>
      <c r="E422" t="s">
        <v>898</v>
      </c>
      <c r="F422" t="s">
        <v>1003</v>
      </c>
      <c r="G422" t="s">
        <v>18</v>
      </c>
      <c r="H422" s="35">
        <v>9704</v>
      </c>
      <c r="I422" s="3">
        <v>13152</v>
      </c>
      <c r="J422" s="3">
        <v>18946</v>
      </c>
      <c r="K422" s="3">
        <f t="shared" si="25"/>
        <v>809</v>
      </c>
      <c r="L422" s="3">
        <f t="shared" si="25"/>
        <v>1096</v>
      </c>
      <c r="M422" s="3">
        <f t="shared" si="25"/>
        <v>1579</v>
      </c>
      <c r="N422" t="str">
        <f t="shared" si="26"/>
        <v>PAYS DE LA LOIRE|53 - Mayenne|CC Mayenne Communauté</v>
      </c>
      <c r="O422" t="str">
        <f t="shared" si="27"/>
        <v>Province</v>
      </c>
    </row>
    <row r="423" spans="1:15" x14ac:dyDescent="0.25">
      <c r="A423" t="s">
        <v>855</v>
      </c>
      <c r="B423" t="str">
        <f t="shared" si="24"/>
        <v>Sarthe</v>
      </c>
      <c r="C423" t="s">
        <v>899</v>
      </c>
      <c r="D423" t="s">
        <v>895</v>
      </c>
      <c r="E423" t="s">
        <v>896</v>
      </c>
      <c r="F423" t="s">
        <v>1003</v>
      </c>
      <c r="G423" t="s">
        <v>18</v>
      </c>
      <c r="H423" s="35">
        <v>10612</v>
      </c>
      <c r="I423" s="3">
        <v>14483</v>
      </c>
      <c r="J423" s="3">
        <v>18794</v>
      </c>
      <c r="K423" s="3">
        <f t="shared" si="25"/>
        <v>884</v>
      </c>
      <c r="L423" s="3">
        <f t="shared" si="25"/>
        <v>1207</v>
      </c>
      <c r="M423" s="3">
        <f t="shared" si="25"/>
        <v>1566</v>
      </c>
      <c r="N423" t="str">
        <f t="shared" si="26"/>
        <v>PAYS DE LA LOIRE|72 - Sarthe|CC du Pays Sabolien</v>
      </c>
      <c r="O423" t="str">
        <f t="shared" si="27"/>
        <v>Province</v>
      </c>
    </row>
    <row r="424" spans="1:15" x14ac:dyDescent="0.25">
      <c r="A424" t="s">
        <v>855</v>
      </c>
      <c r="B424" t="str">
        <f t="shared" si="24"/>
        <v>Sarthe</v>
      </c>
      <c r="C424" t="s">
        <v>899</v>
      </c>
      <c r="D424" t="s">
        <v>649</v>
      </c>
      <c r="E424" t="s">
        <v>650</v>
      </c>
      <c r="F424" t="s">
        <v>1003</v>
      </c>
      <c r="G424" t="s">
        <v>18</v>
      </c>
      <c r="H424" s="35">
        <v>8573</v>
      </c>
      <c r="I424" s="3">
        <v>12612</v>
      </c>
      <c r="J424" s="3">
        <v>18000</v>
      </c>
      <c r="K424" s="3">
        <f t="shared" si="25"/>
        <v>714</v>
      </c>
      <c r="L424" s="3">
        <f t="shared" si="25"/>
        <v>1051</v>
      </c>
      <c r="M424" s="3">
        <f t="shared" si="25"/>
        <v>1500</v>
      </c>
      <c r="N424" t="str">
        <f t="shared" si="26"/>
        <v>PAYS DE LA LOIRE|72 - Sarthe|CU d'Alençon</v>
      </c>
      <c r="O424" t="str">
        <f t="shared" si="27"/>
        <v>Province</v>
      </c>
    </row>
    <row r="425" spans="1:15" x14ac:dyDescent="0.25">
      <c r="A425" t="s">
        <v>855</v>
      </c>
      <c r="B425" t="str">
        <f t="shared" si="24"/>
        <v>Sarthe</v>
      </c>
      <c r="C425" t="s">
        <v>899</v>
      </c>
      <c r="D425" t="s">
        <v>900</v>
      </c>
      <c r="E425" t="s">
        <v>901</v>
      </c>
      <c r="F425" t="s">
        <v>1003</v>
      </c>
      <c r="G425" t="s">
        <v>18</v>
      </c>
      <c r="H425" s="35">
        <v>9480</v>
      </c>
      <c r="I425" s="3">
        <v>13248</v>
      </c>
      <c r="J425" s="3">
        <v>18336</v>
      </c>
      <c r="K425" s="3">
        <f t="shared" si="25"/>
        <v>790</v>
      </c>
      <c r="L425" s="3">
        <f t="shared" si="25"/>
        <v>1104</v>
      </c>
      <c r="M425" s="3">
        <f t="shared" si="25"/>
        <v>1528</v>
      </c>
      <c r="N425" t="str">
        <f t="shared" si="26"/>
        <v>PAYS DE LA LOIRE|72 - Sarthe|CU Le Mans Métropole</v>
      </c>
      <c r="O425" t="str">
        <f t="shared" si="27"/>
        <v>Province</v>
      </c>
    </row>
    <row r="426" spans="1:15" x14ac:dyDescent="0.25">
      <c r="A426" t="s">
        <v>855</v>
      </c>
      <c r="B426" t="str">
        <f t="shared" si="24"/>
        <v>Vendée</v>
      </c>
      <c r="C426" t="s">
        <v>902</v>
      </c>
      <c r="D426" t="s">
        <v>903</v>
      </c>
      <c r="E426" t="s">
        <v>904</v>
      </c>
      <c r="F426" t="s">
        <v>1003</v>
      </c>
      <c r="G426" t="s">
        <v>18</v>
      </c>
      <c r="H426" s="35">
        <v>12038</v>
      </c>
      <c r="I426" s="3">
        <v>15652</v>
      </c>
      <c r="J426" s="3">
        <v>20059</v>
      </c>
      <c r="K426" s="3">
        <f t="shared" si="25"/>
        <v>1003</v>
      </c>
      <c r="L426" s="3">
        <f t="shared" si="25"/>
        <v>1304</v>
      </c>
      <c r="M426" s="3">
        <f t="shared" si="25"/>
        <v>1672</v>
      </c>
      <c r="N426" t="str">
        <f t="shared" si="26"/>
        <v>PAYS DE LA LOIRE|85 - Vendée|CA du Pays de Saint-Gilles-Croix-de-Vie</v>
      </c>
      <c r="O426" t="str">
        <f t="shared" si="27"/>
        <v>Province</v>
      </c>
    </row>
    <row r="427" spans="1:15" x14ac:dyDescent="0.25">
      <c r="A427" t="s">
        <v>855</v>
      </c>
      <c r="B427" t="str">
        <f t="shared" si="24"/>
        <v>Vendée</v>
      </c>
      <c r="C427" t="s">
        <v>902</v>
      </c>
      <c r="D427" t="s">
        <v>905</v>
      </c>
      <c r="E427" t="s">
        <v>906</v>
      </c>
      <c r="F427" t="s">
        <v>1003</v>
      </c>
      <c r="G427" t="s">
        <v>18</v>
      </c>
      <c r="H427" s="35">
        <v>10652</v>
      </c>
      <c r="I427" s="3">
        <v>14436</v>
      </c>
      <c r="J427" s="3">
        <v>19372</v>
      </c>
      <c r="K427" s="3">
        <f t="shared" si="25"/>
        <v>888</v>
      </c>
      <c r="L427" s="3">
        <f t="shared" si="25"/>
        <v>1203</v>
      </c>
      <c r="M427" s="3">
        <f t="shared" si="25"/>
        <v>1614</v>
      </c>
      <c r="N427" t="str">
        <f t="shared" si="26"/>
        <v>PAYS DE LA LOIRE|85 - Vendée|CA La Roche-sur-Yon - Agglomération</v>
      </c>
      <c r="O427" t="str">
        <f t="shared" si="27"/>
        <v>Province</v>
      </c>
    </row>
    <row r="428" spans="1:15" x14ac:dyDescent="0.25">
      <c r="A428" t="s">
        <v>855</v>
      </c>
      <c r="B428" t="str">
        <f t="shared" si="24"/>
        <v>Vendée</v>
      </c>
      <c r="C428" t="s">
        <v>902</v>
      </c>
      <c r="D428" t="s">
        <v>907</v>
      </c>
      <c r="E428" t="s">
        <v>908</v>
      </c>
      <c r="F428" t="s">
        <v>1003</v>
      </c>
      <c r="G428" t="s">
        <v>18</v>
      </c>
      <c r="H428" s="35">
        <v>11310</v>
      </c>
      <c r="I428" s="3">
        <v>15264</v>
      </c>
      <c r="J428" s="3">
        <v>19896</v>
      </c>
      <c r="K428" s="3">
        <f t="shared" si="25"/>
        <v>943</v>
      </c>
      <c r="L428" s="3">
        <f t="shared" si="25"/>
        <v>1272</v>
      </c>
      <c r="M428" s="3">
        <f t="shared" si="25"/>
        <v>1658</v>
      </c>
      <c r="N428" t="str">
        <f t="shared" si="26"/>
        <v>PAYS DE LA LOIRE|85 - Vendée|CA Les Sables d'Olonne Agglomération</v>
      </c>
      <c r="O428" t="str">
        <f t="shared" si="27"/>
        <v>Province</v>
      </c>
    </row>
    <row r="429" spans="1:15" x14ac:dyDescent="0.25">
      <c r="A429" t="s">
        <v>855</v>
      </c>
      <c r="B429" t="str">
        <f t="shared" si="24"/>
        <v>Vendée</v>
      </c>
      <c r="C429" t="s">
        <v>902</v>
      </c>
      <c r="D429" t="s">
        <v>909</v>
      </c>
      <c r="E429" t="s">
        <v>910</v>
      </c>
      <c r="F429" t="s">
        <v>1003</v>
      </c>
      <c r="G429" t="s">
        <v>18</v>
      </c>
      <c r="H429" s="35">
        <v>12000</v>
      </c>
      <c r="I429" s="3">
        <v>15722</v>
      </c>
      <c r="J429" s="3">
        <v>20060</v>
      </c>
      <c r="K429" s="3">
        <f t="shared" si="25"/>
        <v>1000</v>
      </c>
      <c r="L429" s="3">
        <f t="shared" si="25"/>
        <v>1310</v>
      </c>
      <c r="M429" s="3">
        <f t="shared" si="25"/>
        <v>1672</v>
      </c>
      <c r="N429" t="str">
        <f t="shared" si="26"/>
        <v>PAYS DE LA LOIRE|85 - Vendée|CA Terres de Montaigu</v>
      </c>
      <c r="O429" t="str">
        <f t="shared" si="27"/>
        <v>Province</v>
      </c>
    </row>
    <row r="430" spans="1:15" x14ac:dyDescent="0.25">
      <c r="A430" t="s">
        <v>855</v>
      </c>
      <c r="B430" t="str">
        <f t="shared" si="24"/>
        <v>Vendée</v>
      </c>
      <c r="C430" t="s">
        <v>902</v>
      </c>
      <c r="D430" t="s">
        <v>911</v>
      </c>
      <c r="E430" t="s">
        <v>912</v>
      </c>
      <c r="F430" t="s">
        <v>1003</v>
      </c>
      <c r="G430" t="s">
        <v>18</v>
      </c>
      <c r="H430" s="35">
        <v>11253</v>
      </c>
      <c r="I430" s="3">
        <v>14421</v>
      </c>
      <c r="J430" s="3">
        <v>18663</v>
      </c>
      <c r="K430" s="3">
        <f t="shared" si="25"/>
        <v>938</v>
      </c>
      <c r="L430" s="3">
        <f t="shared" si="25"/>
        <v>1202</v>
      </c>
      <c r="M430" s="3">
        <f t="shared" si="25"/>
        <v>1555</v>
      </c>
      <c r="N430" t="str">
        <f t="shared" si="26"/>
        <v>PAYS DE LA LOIRE|85 - Vendée|CC Challans-Gois Communauté</v>
      </c>
      <c r="O430" t="str">
        <f t="shared" si="27"/>
        <v>Province</v>
      </c>
    </row>
    <row r="431" spans="1:15" x14ac:dyDescent="0.25">
      <c r="A431" t="s">
        <v>855</v>
      </c>
      <c r="B431" t="str">
        <f t="shared" si="24"/>
        <v>Vendée</v>
      </c>
      <c r="C431" t="s">
        <v>902</v>
      </c>
      <c r="D431" t="s">
        <v>913</v>
      </c>
      <c r="E431" t="s">
        <v>914</v>
      </c>
      <c r="F431" t="s">
        <v>1003</v>
      </c>
      <c r="G431" t="s">
        <v>18</v>
      </c>
      <c r="H431" s="35">
        <v>12384</v>
      </c>
      <c r="I431" s="3">
        <v>15776</v>
      </c>
      <c r="J431" s="3">
        <v>20002</v>
      </c>
      <c r="K431" s="3">
        <f t="shared" si="25"/>
        <v>1032</v>
      </c>
      <c r="L431" s="3">
        <f t="shared" si="25"/>
        <v>1315</v>
      </c>
      <c r="M431" s="3">
        <f t="shared" si="25"/>
        <v>1667</v>
      </c>
      <c r="N431" t="str">
        <f t="shared" si="26"/>
        <v>PAYS DE LA LOIRE|85 - Vendée|CC de Vie et Boulogne</v>
      </c>
      <c r="O431" t="str">
        <f t="shared" si="27"/>
        <v>Province</v>
      </c>
    </row>
    <row r="432" spans="1:15" x14ac:dyDescent="0.25">
      <c r="A432" t="s">
        <v>855</v>
      </c>
      <c r="B432" t="str">
        <f t="shared" si="24"/>
        <v>Vendée</v>
      </c>
      <c r="C432" t="s">
        <v>902</v>
      </c>
      <c r="D432" t="s">
        <v>915</v>
      </c>
      <c r="E432" t="s">
        <v>916</v>
      </c>
      <c r="F432" t="s">
        <v>1003</v>
      </c>
      <c r="G432" t="s">
        <v>18</v>
      </c>
      <c r="H432" s="35">
        <v>9768</v>
      </c>
      <c r="I432" s="3">
        <v>13287</v>
      </c>
      <c r="J432" s="3">
        <v>17736</v>
      </c>
      <c r="K432" s="3">
        <f t="shared" si="25"/>
        <v>814</v>
      </c>
      <c r="L432" s="3">
        <f t="shared" si="25"/>
        <v>1107</v>
      </c>
      <c r="M432" s="3">
        <f t="shared" si="25"/>
        <v>1478</v>
      </c>
      <c r="N432" t="str">
        <f t="shared" si="26"/>
        <v>PAYS DE LA LOIRE|85 - Vendée|CC du Pays de Fontenay-Vendée</v>
      </c>
      <c r="O432" t="str">
        <f t="shared" si="27"/>
        <v>Province</v>
      </c>
    </row>
    <row r="433" spans="1:15" x14ac:dyDescent="0.25">
      <c r="A433" t="s">
        <v>855</v>
      </c>
      <c r="B433" t="str">
        <f t="shared" si="24"/>
        <v>Vendée</v>
      </c>
      <c r="C433" t="s">
        <v>902</v>
      </c>
      <c r="D433" t="s">
        <v>917</v>
      </c>
      <c r="E433" t="s">
        <v>918</v>
      </c>
      <c r="F433" t="s">
        <v>1003</v>
      </c>
      <c r="G433" t="s">
        <v>18</v>
      </c>
      <c r="H433" s="35">
        <v>11754</v>
      </c>
      <c r="I433" s="3">
        <v>15972</v>
      </c>
      <c r="J433" s="3">
        <v>20441</v>
      </c>
      <c r="K433" s="3">
        <f t="shared" si="25"/>
        <v>980</v>
      </c>
      <c r="L433" s="3">
        <f t="shared" si="25"/>
        <v>1331</v>
      </c>
      <c r="M433" s="3">
        <f t="shared" si="25"/>
        <v>1703</v>
      </c>
      <c r="N433" t="str">
        <f t="shared" si="26"/>
        <v>PAYS DE LA LOIRE|85 - Vendée|CC du Pays des Herbiers</v>
      </c>
      <c r="O433" t="str">
        <f t="shared" si="27"/>
        <v>Province</v>
      </c>
    </row>
    <row r="434" spans="1:15" x14ac:dyDescent="0.25">
      <c r="A434" t="s">
        <v>919</v>
      </c>
      <c r="B434" t="str">
        <f t="shared" si="24"/>
        <v>Alpes-de-Haute-Provence</v>
      </c>
      <c r="C434" t="s">
        <v>920</v>
      </c>
      <c r="D434" t="s">
        <v>921</v>
      </c>
      <c r="E434" t="s">
        <v>922</v>
      </c>
      <c r="F434" t="s">
        <v>1003</v>
      </c>
      <c r="G434" t="s">
        <v>18</v>
      </c>
      <c r="H434" s="35">
        <v>9763</v>
      </c>
      <c r="I434" s="3">
        <v>13475</v>
      </c>
      <c r="J434" s="3">
        <v>18240</v>
      </c>
      <c r="K434" s="3">
        <f t="shared" si="25"/>
        <v>814</v>
      </c>
      <c r="L434" s="3">
        <f t="shared" si="25"/>
        <v>1123</v>
      </c>
      <c r="M434" s="3">
        <f t="shared" si="25"/>
        <v>1520</v>
      </c>
      <c r="N434" t="str">
        <f t="shared" si="26"/>
        <v>PROVENCE-ALPES-CÔTE D'AZUR|04 - Alpes-de-Haute-Provence|CA Durance-Lubéron-Verdon Agglomération</v>
      </c>
      <c r="O434" t="str">
        <f t="shared" si="27"/>
        <v>Province</v>
      </c>
    </row>
    <row r="435" spans="1:15" x14ac:dyDescent="0.25">
      <c r="A435" t="s">
        <v>919</v>
      </c>
      <c r="B435" t="str">
        <f t="shared" si="24"/>
        <v>Alpes-de-Haute-Provence</v>
      </c>
      <c r="C435" t="s">
        <v>920</v>
      </c>
      <c r="D435" t="s">
        <v>923</v>
      </c>
      <c r="E435" t="s">
        <v>924</v>
      </c>
      <c r="F435" t="s">
        <v>1003</v>
      </c>
      <c r="G435" t="s">
        <v>18</v>
      </c>
      <c r="H435" s="35">
        <v>10791</v>
      </c>
      <c r="I435" s="3">
        <v>13950</v>
      </c>
      <c r="J435" s="3">
        <v>19137</v>
      </c>
      <c r="K435" s="3">
        <f t="shared" si="25"/>
        <v>899</v>
      </c>
      <c r="L435" s="3">
        <f t="shared" si="25"/>
        <v>1163</v>
      </c>
      <c r="M435" s="3">
        <f t="shared" si="25"/>
        <v>1595</v>
      </c>
      <c r="N435" t="str">
        <f t="shared" si="26"/>
        <v>PROVENCE-ALPES-CÔTE D'AZUR|04 - Alpes-de-Haute-Provence|CA Gap-Tallard-Durance</v>
      </c>
      <c r="O435" t="str">
        <f t="shared" si="27"/>
        <v>Province</v>
      </c>
    </row>
    <row r="436" spans="1:15" x14ac:dyDescent="0.25">
      <c r="A436" t="s">
        <v>919</v>
      </c>
      <c r="B436" t="str">
        <f t="shared" si="24"/>
        <v>Alpes-de-Haute-Provence</v>
      </c>
      <c r="C436" t="s">
        <v>920</v>
      </c>
      <c r="D436" t="s">
        <v>925</v>
      </c>
      <c r="E436" t="s">
        <v>926</v>
      </c>
      <c r="F436" t="s">
        <v>1003</v>
      </c>
      <c r="G436" t="s">
        <v>18</v>
      </c>
      <c r="H436" s="35">
        <v>9756</v>
      </c>
      <c r="I436" s="3">
        <v>13553</v>
      </c>
      <c r="J436" s="3">
        <v>18519</v>
      </c>
      <c r="K436" s="3">
        <f t="shared" si="25"/>
        <v>813</v>
      </c>
      <c r="L436" s="3">
        <f t="shared" si="25"/>
        <v>1129</v>
      </c>
      <c r="M436" s="3">
        <f t="shared" si="25"/>
        <v>1543</v>
      </c>
      <c r="N436" t="str">
        <f t="shared" si="26"/>
        <v>PROVENCE-ALPES-CÔTE D'AZUR|04 - Alpes-de-Haute-Provence|CA Provence-Alpes-Agglomération</v>
      </c>
      <c r="O436" t="str">
        <f t="shared" si="27"/>
        <v>Province</v>
      </c>
    </row>
    <row r="437" spans="1:15" x14ac:dyDescent="0.25">
      <c r="A437" t="s">
        <v>919</v>
      </c>
      <c r="B437" t="str">
        <f t="shared" si="24"/>
        <v>Alpes-de-Haute-Provence</v>
      </c>
      <c r="C437" t="s">
        <v>920</v>
      </c>
      <c r="D437" t="s">
        <v>927</v>
      </c>
      <c r="E437" t="s">
        <v>928</v>
      </c>
      <c r="F437" t="s">
        <v>1003</v>
      </c>
      <c r="G437" t="s">
        <v>18</v>
      </c>
      <c r="H437" s="35">
        <v>9240</v>
      </c>
      <c r="I437" s="3">
        <v>12744</v>
      </c>
      <c r="J437" s="3">
        <v>17820</v>
      </c>
      <c r="K437" s="3">
        <f t="shared" si="25"/>
        <v>770</v>
      </c>
      <c r="L437" s="3">
        <f t="shared" si="25"/>
        <v>1062</v>
      </c>
      <c r="M437" s="3">
        <f t="shared" si="25"/>
        <v>1485</v>
      </c>
      <c r="N437" t="str">
        <f t="shared" si="26"/>
        <v>PROVENCE-ALPES-CÔTE D'AZUR|04 - Alpes-de-Haute-Provence|CC Pays d'Apt-Luberon</v>
      </c>
      <c r="O437" t="str">
        <f t="shared" si="27"/>
        <v>Province</v>
      </c>
    </row>
    <row r="438" spans="1:15" x14ac:dyDescent="0.25">
      <c r="A438" t="s">
        <v>919</v>
      </c>
      <c r="B438" t="str">
        <f t="shared" si="24"/>
        <v>Hautes-Alpes</v>
      </c>
      <c r="C438" t="s">
        <v>929</v>
      </c>
      <c r="D438" t="s">
        <v>923</v>
      </c>
      <c r="E438" t="s">
        <v>924</v>
      </c>
      <c r="F438" t="s">
        <v>1003</v>
      </c>
      <c r="G438" t="s">
        <v>18</v>
      </c>
      <c r="H438" s="35">
        <v>10791</v>
      </c>
      <c r="I438" s="3">
        <v>13950</v>
      </c>
      <c r="J438" s="3">
        <v>19137</v>
      </c>
      <c r="K438" s="3">
        <f t="shared" si="25"/>
        <v>899</v>
      </c>
      <c r="L438" s="3">
        <f t="shared" si="25"/>
        <v>1163</v>
      </c>
      <c r="M438" s="3">
        <f t="shared" si="25"/>
        <v>1595</v>
      </c>
      <c r="N438" t="str">
        <f t="shared" si="26"/>
        <v>PROVENCE-ALPES-CÔTE D'AZUR|05 - Hautes-Alpes|CA Gap-Tallard-Durance</v>
      </c>
      <c r="O438" t="str">
        <f t="shared" si="27"/>
        <v>Province</v>
      </c>
    </row>
    <row r="439" spans="1:15" x14ac:dyDescent="0.25">
      <c r="A439" t="s">
        <v>919</v>
      </c>
      <c r="B439" t="str">
        <f t="shared" si="24"/>
        <v>Alpes-Maritimes</v>
      </c>
      <c r="C439" t="s">
        <v>930</v>
      </c>
      <c r="D439" t="s">
        <v>931</v>
      </c>
      <c r="E439" t="s">
        <v>932</v>
      </c>
      <c r="F439" t="s">
        <v>1003</v>
      </c>
      <c r="G439" t="s">
        <v>18</v>
      </c>
      <c r="H439" s="35">
        <v>11245</v>
      </c>
      <c r="I439" s="3">
        <v>15353</v>
      </c>
      <c r="J439" s="3">
        <v>20583</v>
      </c>
      <c r="K439" s="3">
        <f t="shared" si="25"/>
        <v>937</v>
      </c>
      <c r="L439" s="3">
        <f t="shared" si="25"/>
        <v>1279</v>
      </c>
      <c r="M439" s="3">
        <f t="shared" si="25"/>
        <v>1715</v>
      </c>
      <c r="N439" t="str">
        <f t="shared" si="26"/>
        <v>PROVENCE-ALPES-CÔTE D'AZUR|06 - Alpes-Maritimes|CA Cannes Pays de Lérins</v>
      </c>
      <c r="O439" t="str">
        <f t="shared" si="27"/>
        <v>Province</v>
      </c>
    </row>
    <row r="440" spans="1:15" x14ac:dyDescent="0.25">
      <c r="A440" t="s">
        <v>919</v>
      </c>
      <c r="B440" t="str">
        <f t="shared" si="24"/>
        <v>Alpes-Maritimes</v>
      </c>
      <c r="C440" t="s">
        <v>930</v>
      </c>
      <c r="D440" t="s">
        <v>933</v>
      </c>
      <c r="E440" t="s">
        <v>934</v>
      </c>
      <c r="F440" t="s">
        <v>1003</v>
      </c>
      <c r="G440" t="s">
        <v>18</v>
      </c>
      <c r="H440" s="35">
        <v>11806</v>
      </c>
      <c r="I440" s="3">
        <v>16350</v>
      </c>
      <c r="J440" s="3">
        <v>21701</v>
      </c>
      <c r="K440" s="3">
        <f t="shared" si="25"/>
        <v>984</v>
      </c>
      <c r="L440" s="3">
        <f t="shared" si="25"/>
        <v>1363</v>
      </c>
      <c r="M440" s="3">
        <f t="shared" si="25"/>
        <v>1808</v>
      </c>
      <c r="N440" t="str">
        <f t="shared" si="26"/>
        <v>PROVENCE-ALPES-CÔTE D'AZUR|06 - Alpes-Maritimes|CA de la Riviera Française</v>
      </c>
      <c r="O440" t="str">
        <f t="shared" si="27"/>
        <v>Province</v>
      </c>
    </row>
    <row r="441" spans="1:15" x14ac:dyDescent="0.25">
      <c r="A441" t="s">
        <v>919</v>
      </c>
      <c r="B441" t="str">
        <f t="shared" si="24"/>
        <v>Alpes-Maritimes</v>
      </c>
      <c r="C441" t="s">
        <v>930</v>
      </c>
      <c r="D441" t="s">
        <v>935</v>
      </c>
      <c r="E441" t="s">
        <v>936</v>
      </c>
      <c r="F441" t="s">
        <v>1003</v>
      </c>
      <c r="G441" t="s">
        <v>18</v>
      </c>
      <c r="H441" s="35">
        <v>12000</v>
      </c>
      <c r="I441" s="3">
        <v>16404</v>
      </c>
      <c r="J441" s="3">
        <v>21536</v>
      </c>
      <c r="K441" s="3">
        <f t="shared" si="25"/>
        <v>1000</v>
      </c>
      <c r="L441" s="3">
        <f t="shared" si="25"/>
        <v>1367</v>
      </c>
      <c r="M441" s="3">
        <f t="shared" si="25"/>
        <v>1795</v>
      </c>
      <c r="N441" t="str">
        <f t="shared" si="26"/>
        <v>PROVENCE-ALPES-CÔTE D'AZUR|06 - Alpes-Maritimes|CA de Sophia Antipolis</v>
      </c>
      <c r="O441" t="str">
        <f t="shared" si="27"/>
        <v>Province</v>
      </c>
    </row>
    <row r="442" spans="1:15" x14ac:dyDescent="0.25">
      <c r="A442" t="s">
        <v>919</v>
      </c>
      <c r="B442" t="str">
        <f t="shared" si="24"/>
        <v>Alpes-Maritimes</v>
      </c>
      <c r="C442" t="s">
        <v>930</v>
      </c>
      <c r="D442" t="s">
        <v>937</v>
      </c>
      <c r="E442" t="s">
        <v>938</v>
      </c>
      <c r="F442" t="s">
        <v>1003</v>
      </c>
      <c r="G442" t="s">
        <v>18</v>
      </c>
      <c r="H442" s="35">
        <v>11736</v>
      </c>
      <c r="I442" s="3">
        <v>15831</v>
      </c>
      <c r="J442" s="3">
        <v>20880</v>
      </c>
      <c r="K442" s="3">
        <f t="shared" si="25"/>
        <v>978</v>
      </c>
      <c r="L442" s="3">
        <f t="shared" si="25"/>
        <v>1319</v>
      </c>
      <c r="M442" s="3">
        <f t="shared" si="25"/>
        <v>1740</v>
      </c>
      <c r="N442" t="str">
        <f t="shared" si="26"/>
        <v>PROVENCE-ALPES-CÔTE D'AZUR|06 - Alpes-Maritimes|CA du Pays de Grasse</v>
      </c>
      <c r="O442" t="str">
        <f t="shared" si="27"/>
        <v>Province</v>
      </c>
    </row>
    <row r="443" spans="1:15" x14ac:dyDescent="0.25">
      <c r="A443" t="s">
        <v>919</v>
      </c>
      <c r="B443" t="str">
        <f t="shared" si="24"/>
        <v>Alpes-Maritimes</v>
      </c>
      <c r="C443" t="s">
        <v>930</v>
      </c>
      <c r="D443" t="s">
        <v>939</v>
      </c>
      <c r="E443" t="s">
        <v>940</v>
      </c>
      <c r="F443" t="s">
        <v>1003</v>
      </c>
      <c r="G443" t="s">
        <v>18</v>
      </c>
      <c r="H443" s="35">
        <v>10920</v>
      </c>
      <c r="I443" s="3">
        <v>15152</v>
      </c>
      <c r="J443" s="3">
        <v>20688</v>
      </c>
      <c r="K443" s="3">
        <f t="shared" si="25"/>
        <v>910</v>
      </c>
      <c r="L443" s="3">
        <f t="shared" si="25"/>
        <v>1263</v>
      </c>
      <c r="M443" s="3">
        <f t="shared" si="25"/>
        <v>1724</v>
      </c>
      <c r="N443" t="str">
        <f t="shared" si="26"/>
        <v>PROVENCE-ALPES-CÔTE D'AZUR|06 - Alpes-Maritimes|Métropole Nice Côte d'Azur</v>
      </c>
      <c r="O443" t="str">
        <f t="shared" si="27"/>
        <v>Province</v>
      </c>
    </row>
    <row r="444" spans="1:15" x14ac:dyDescent="0.25">
      <c r="A444" t="s">
        <v>919</v>
      </c>
      <c r="B444" t="str">
        <f t="shared" si="24"/>
        <v>Bouches-du-Rhône</v>
      </c>
      <c r="C444" t="s">
        <v>941</v>
      </c>
      <c r="D444" t="s">
        <v>942</v>
      </c>
      <c r="E444" t="s">
        <v>943</v>
      </c>
      <c r="F444" t="s">
        <v>1003</v>
      </c>
      <c r="G444" t="s">
        <v>18</v>
      </c>
      <c r="H444" s="35">
        <v>9132</v>
      </c>
      <c r="I444" s="3">
        <v>12912</v>
      </c>
      <c r="J444" s="3">
        <v>18056</v>
      </c>
      <c r="K444" s="3">
        <f t="shared" si="25"/>
        <v>761</v>
      </c>
      <c r="L444" s="3">
        <f t="shared" si="25"/>
        <v>1076</v>
      </c>
      <c r="M444" s="3">
        <f t="shared" si="25"/>
        <v>1505</v>
      </c>
      <c r="N444" t="str">
        <f t="shared" si="26"/>
        <v>PROVENCE-ALPES-CÔTE D'AZUR|13 - Bouches-du-Rhône|CA d'Arles-Crau-Camargue-Montagnette</v>
      </c>
      <c r="O444" t="str">
        <f t="shared" si="27"/>
        <v>Province</v>
      </c>
    </row>
    <row r="445" spans="1:15" x14ac:dyDescent="0.25">
      <c r="A445" t="s">
        <v>919</v>
      </c>
      <c r="B445" t="str">
        <f t="shared" si="24"/>
        <v>Bouches-du-Rhône</v>
      </c>
      <c r="C445" t="s">
        <v>941</v>
      </c>
      <c r="D445" t="s">
        <v>945</v>
      </c>
      <c r="E445" t="s">
        <v>946</v>
      </c>
      <c r="F445" t="s">
        <v>1003</v>
      </c>
      <c r="G445" t="s">
        <v>18</v>
      </c>
      <c r="H445" s="35">
        <v>9594</v>
      </c>
      <c r="I445" s="3">
        <v>14010</v>
      </c>
      <c r="J445" s="3">
        <v>19673</v>
      </c>
      <c r="K445" s="3">
        <f t="shared" si="25"/>
        <v>800</v>
      </c>
      <c r="L445" s="3">
        <f t="shared" si="25"/>
        <v>1168</v>
      </c>
      <c r="M445" s="3">
        <f t="shared" si="25"/>
        <v>1639</v>
      </c>
      <c r="N445" t="str">
        <f t="shared" si="26"/>
        <v>PROVENCE-ALPES-CÔTE D'AZUR|13 - Bouches-du-Rhône|Métropole d'Aix-Marseille-Provence</v>
      </c>
      <c r="O445" t="str">
        <f t="shared" si="27"/>
        <v>Province</v>
      </c>
    </row>
    <row r="446" spans="1:15" x14ac:dyDescent="0.25">
      <c r="A446" t="s">
        <v>919</v>
      </c>
      <c r="B446" t="str">
        <f t="shared" si="24"/>
        <v>Bouches-du-Rhône</v>
      </c>
      <c r="C446" t="s">
        <v>941</v>
      </c>
      <c r="D446" t="s">
        <v>1012</v>
      </c>
      <c r="E446" t="s">
        <v>944</v>
      </c>
      <c r="F446" t="s">
        <v>1003</v>
      </c>
      <c r="G446" t="s">
        <v>18</v>
      </c>
      <c r="H446" s="35">
        <v>10234</v>
      </c>
      <c r="I446" s="3">
        <v>14185</v>
      </c>
      <c r="J446" s="3">
        <v>19076</v>
      </c>
      <c r="K446" s="3">
        <f t="shared" si="25"/>
        <v>853</v>
      </c>
      <c r="L446" s="3">
        <f t="shared" si="25"/>
        <v>1182</v>
      </c>
      <c r="M446" s="3">
        <f t="shared" si="25"/>
        <v>1590</v>
      </c>
      <c r="N446" t="str">
        <f t="shared" si="26"/>
        <v>PROVENCE-ALPES-CÔTE D'AZUR|13 - Bouches-du-Rhône|Terre de Provence</v>
      </c>
      <c r="O446" t="str">
        <f t="shared" si="27"/>
        <v>Province</v>
      </c>
    </row>
    <row r="447" spans="1:15" x14ac:dyDescent="0.25">
      <c r="A447" t="s">
        <v>919</v>
      </c>
      <c r="B447" t="str">
        <f t="shared" si="24"/>
        <v>Var</v>
      </c>
      <c r="C447" t="s">
        <v>947</v>
      </c>
      <c r="D447" t="s">
        <v>948</v>
      </c>
      <c r="E447" t="s">
        <v>949</v>
      </c>
      <c r="F447" t="s">
        <v>1003</v>
      </c>
      <c r="G447" t="s">
        <v>18</v>
      </c>
      <c r="H447" s="35">
        <v>8805</v>
      </c>
      <c r="I447" s="3">
        <v>12842</v>
      </c>
      <c r="J447" s="3">
        <v>17971</v>
      </c>
      <c r="K447" s="3">
        <f t="shared" si="25"/>
        <v>734</v>
      </c>
      <c r="L447" s="3">
        <f t="shared" si="25"/>
        <v>1070</v>
      </c>
      <c r="M447" s="3">
        <f t="shared" si="25"/>
        <v>1498</v>
      </c>
      <c r="N447" t="str">
        <f t="shared" si="26"/>
        <v>PROVENCE-ALPES-CÔTE D'AZUR|83 - Var|CA de la Provence Verte</v>
      </c>
      <c r="O447" t="str">
        <f t="shared" si="27"/>
        <v>Province</v>
      </c>
    </row>
    <row r="448" spans="1:15" x14ac:dyDescent="0.25">
      <c r="A448" t="s">
        <v>919</v>
      </c>
      <c r="B448" t="str">
        <f t="shared" si="24"/>
        <v>Var</v>
      </c>
      <c r="C448" t="s">
        <v>947</v>
      </c>
      <c r="D448" t="s">
        <v>921</v>
      </c>
      <c r="E448" t="s">
        <v>922</v>
      </c>
      <c r="F448" t="s">
        <v>1003</v>
      </c>
      <c r="G448" t="s">
        <v>18</v>
      </c>
      <c r="H448" s="35">
        <v>9763</v>
      </c>
      <c r="I448" s="3">
        <v>13475</v>
      </c>
      <c r="J448" s="3">
        <v>18240</v>
      </c>
      <c r="K448" s="3">
        <f t="shared" si="25"/>
        <v>814</v>
      </c>
      <c r="L448" s="3">
        <f t="shared" si="25"/>
        <v>1123</v>
      </c>
      <c r="M448" s="3">
        <f t="shared" si="25"/>
        <v>1520</v>
      </c>
      <c r="N448" t="str">
        <f t="shared" si="26"/>
        <v>PROVENCE-ALPES-CÔTE D'AZUR|83 - Var|CA Durance-Lubéron-Verdon Agglomération</v>
      </c>
      <c r="O448" t="str">
        <f t="shared" si="27"/>
        <v>Province</v>
      </c>
    </row>
    <row r="449" spans="1:15" x14ac:dyDescent="0.25">
      <c r="A449" t="s">
        <v>919</v>
      </c>
      <c r="B449" t="str">
        <f t="shared" si="24"/>
        <v>Var</v>
      </c>
      <c r="C449" t="s">
        <v>947</v>
      </c>
      <c r="D449" t="s">
        <v>950</v>
      </c>
      <c r="E449" t="s">
        <v>951</v>
      </c>
      <c r="F449" t="s">
        <v>1003</v>
      </c>
      <c r="G449" t="s">
        <v>18</v>
      </c>
      <c r="H449" s="35">
        <v>11652</v>
      </c>
      <c r="I449" s="3">
        <v>16000</v>
      </c>
      <c r="J449" s="3">
        <v>20820</v>
      </c>
      <c r="K449" s="3">
        <f t="shared" si="25"/>
        <v>971</v>
      </c>
      <c r="L449" s="3">
        <f t="shared" si="25"/>
        <v>1333</v>
      </c>
      <c r="M449" s="3">
        <f t="shared" si="25"/>
        <v>1735</v>
      </c>
      <c r="N449" t="str">
        <f t="shared" si="26"/>
        <v>PROVENCE-ALPES-CÔTE D'AZUR|83 - Var|CA Sud Sainte Baume</v>
      </c>
      <c r="O449" t="str">
        <f t="shared" si="27"/>
        <v>Province</v>
      </c>
    </row>
    <row r="450" spans="1:15" x14ac:dyDescent="0.25">
      <c r="A450" t="s">
        <v>919</v>
      </c>
      <c r="B450" t="str">
        <f t="shared" ref="B450:B463" si="28">MID(C450,6,LEN(C450))</f>
        <v>Var</v>
      </c>
      <c r="C450" t="s">
        <v>947</v>
      </c>
      <c r="D450" t="s">
        <v>952</v>
      </c>
      <c r="E450" t="s">
        <v>953</v>
      </c>
      <c r="F450" t="s">
        <v>1003</v>
      </c>
      <c r="G450" t="s">
        <v>18</v>
      </c>
      <c r="H450" s="35">
        <v>11412</v>
      </c>
      <c r="I450" s="3">
        <v>15692</v>
      </c>
      <c r="J450" s="3">
        <v>20760</v>
      </c>
      <c r="K450" s="3">
        <f t="shared" ref="K450:M463" si="29">ROUND(H450/12,0)</f>
        <v>951</v>
      </c>
      <c r="L450" s="3">
        <f t="shared" si="29"/>
        <v>1308</v>
      </c>
      <c r="M450" s="3">
        <f t="shared" si="29"/>
        <v>1730</v>
      </c>
      <c r="N450" t="str">
        <f t="shared" ref="N450:N463" si="30">SUBSTITUTE(
   UPPER(SUBSTITUTE(TRIM(A450), CHAR(160), " ")) &amp; "|" &amp;
   SUBSTITUTE(TRIM(C450), CHAR(160), " ") &amp; "|" &amp;
   SUBSTITUTE(TRIM(D450), CHAR(160), " "),
   "–", "-"
)</f>
        <v>PROVENCE-ALPES-CÔTE D'AZUR|83 - Var|CC de la Vallée du Gapeau</v>
      </c>
      <c r="O450" t="str">
        <f t="shared" ref="O450:O463" si="31">IF(A450="Hauts-de-France", "HDF",
IF(A450="Île-de-France", "IDF",
IF(OR(A450="Guadeloupe", A450="Martinique", A450="Guyane", A450="La Réunion", A450="Mayotte"), "OM", "Province")))</f>
        <v>Province</v>
      </c>
    </row>
    <row r="451" spans="1:15" x14ac:dyDescent="0.25">
      <c r="A451" t="s">
        <v>919</v>
      </c>
      <c r="B451" t="str">
        <f t="shared" si="28"/>
        <v>Var</v>
      </c>
      <c r="C451" t="s">
        <v>947</v>
      </c>
      <c r="D451" t="s">
        <v>954</v>
      </c>
      <c r="E451" t="s">
        <v>955</v>
      </c>
      <c r="F451" t="s">
        <v>1003</v>
      </c>
      <c r="G451" t="s">
        <v>18</v>
      </c>
      <c r="H451" s="35">
        <v>11418</v>
      </c>
      <c r="I451" s="3">
        <v>15600</v>
      </c>
      <c r="J451" s="3">
        <v>21096</v>
      </c>
      <c r="K451" s="3">
        <f t="shared" si="29"/>
        <v>952</v>
      </c>
      <c r="L451" s="3">
        <f t="shared" si="29"/>
        <v>1300</v>
      </c>
      <c r="M451" s="3">
        <f t="shared" si="29"/>
        <v>1758</v>
      </c>
      <c r="N451" t="str">
        <f t="shared" si="30"/>
        <v>PROVENCE-ALPES-CÔTE D'AZUR|83 - Var|CC du Golfe de Saint-Tropez</v>
      </c>
      <c r="O451" t="str">
        <f t="shared" si="31"/>
        <v>Province</v>
      </c>
    </row>
    <row r="452" spans="1:15" x14ac:dyDescent="0.25">
      <c r="A452" t="s">
        <v>919</v>
      </c>
      <c r="B452" t="str">
        <f t="shared" si="28"/>
        <v>Var</v>
      </c>
      <c r="C452" t="s">
        <v>947</v>
      </c>
      <c r="D452" t="s">
        <v>956</v>
      </c>
      <c r="E452" t="s">
        <v>957</v>
      </c>
      <c r="F452" t="s">
        <v>1003</v>
      </c>
      <c r="G452" t="s">
        <v>18</v>
      </c>
      <c r="H452" s="35">
        <v>10906</v>
      </c>
      <c r="I452" s="3">
        <v>14698</v>
      </c>
      <c r="J452" s="3">
        <v>19730</v>
      </c>
      <c r="K452" s="3">
        <f t="shared" si="29"/>
        <v>909</v>
      </c>
      <c r="L452" s="3">
        <f t="shared" si="29"/>
        <v>1225</v>
      </c>
      <c r="M452" s="3">
        <f t="shared" si="29"/>
        <v>1644</v>
      </c>
      <c r="N452" t="str">
        <f t="shared" si="30"/>
        <v>PROVENCE-ALPES-CÔTE D'AZUR|83 - Var|CC Méditerranée Porte des Maures</v>
      </c>
      <c r="O452" t="str">
        <f t="shared" si="31"/>
        <v>Province</v>
      </c>
    </row>
    <row r="453" spans="1:15" x14ac:dyDescent="0.25">
      <c r="A453" t="s">
        <v>919</v>
      </c>
      <c r="B453" t="str">
        <f t="shared" si="28"/>
        <v>Var</v>
      </c>
      <c r="C453" t="s">
        <v>947</v>
      </c>
      <c r="D453" t="s">
        <v>958</v>
      </c>
      <c r="E453" t="s">
        <v>959</v>
      </c>
      <c r="F453" t="s">
        <v>1003</v>
      </c>
      <c r="G453" t="s">
        <v>18</v>
      </c>
      <c r="H453" s="35">
        <v>9344</v>
      </c>
      <c r="I453" s="3">
        <v>13380</v>
      </c>
      <c r="J453" s="3">
        <v>18518</v>
      </c>
      <c r="K453" s="3">
        <f t="shared" si="29"/>
        <v>779</v>
      </c>
      <c r="L453" s="3">
        <f t="shared" si="29"/>
        <v>1115</v>
      </c>
      <c r="M453" s="3">
        <f t="shared" si="29"/>
        <v>1543</v>
      </c>
      <c r="N453" t="str">
        <f t="shared" si="30"/>
        <v>PROVENCE-ALPES-CÔTE D'AZUR|83 - Var|Dracénie Provence Verdon Agglomération</v>
      </c>
      <c r="O453" t="str">
        <f t="shared" si="31"/>
        <v>Province</v>
      </c>
    </row>
    <row r="454" spans="1:15" x14ac:dyDescent="0.25">
      <c r="A454" t="s">
        <v>919</v>
      </c>
      <c r="B454" t="str">
        <f t="shared" si="28"/>
        <v>Var</v>
      </c>
      <c r="C454" t="s">
        <v>947</v>
      </c>
      <c r="D454" t="s">
        <v>960</v>
      </c>
      <c r="E454" t="s">
        <v>961</v>
      </c>
      <c r="F454" t="s">
        <v>1003</v>
      </c>
      <c r="G454" t="s">
        <v>18</v>
      </c>
      <c r="H454" s="35">
        <v>10190</v>
      </c>
      <c r="I454" s="3">
        <v>14460</v>
      </c>
      <c r="J454" s="3">
        <v>20125</v>
      </c>
      <c r="K454" s="3">
        <f t="shared" si="29"/>
        <v>849</v>
      </c>
      <c r="L454" s="3">
        <f t="shared" si="29"/>
        <v>1205</v>
      </c>
      <c r="M454" s="3">
        <f t="shared" si="29"/>
        <v>1677</v>
      </c>
      <c r="N454" t="str">
        <f t="shared" si="30"/>
        <v>PROVENCE-ALPES-CÔTE D'AZUR|83 - Var|Estérel Côte d'Azur Agglomération</v>
      </c>
      <c r="O454" t="str">
        <f t="shared" si="31"/>
        <v>Province</v>
      </c>
    </row>
    <row r="455" spans="1:15" x14ac:dyDescent="0.25">
      <c r="A455" t="s">
        <v>919</v>
      </c>
      <c r="B455" t="str">
        <f t="shared" si="28"/>
        <v>Var</v>
      </c>
      <c r="C455" t="s">
        <v>947</v>
      </c>
      <c r="D455" t="s">
        <v>945</v>
      </c>
      <c r="E455" t="s">
        <v>946</v>
      </c>
      <c r="F455" t="s">
        <v>1003</v>
      </c>
      <c r="G455" t="s">
        <v>18</v>
      </c>
      <c r="H455" s="35">
        <v>9594</v>
      </c>
      <c r="I455" s="3">
        <v>14010</v>
      </c>
      <c r="J455" s="3">
        <v>19673</v>
      </c>
      <c r="K455" s="3">
        <f t="shared" si="29"/>
        <v>800</v>
      </c>
      <c r="L455" s="3">
        <f t="shared" si="29"/>
        <v>1168</v>
      </c>
      <c r="M455" s="3">
        <f t="shared" si="29"/>
        <v>1639</v>
      </c>
      <c r="N455" t="str">
        <f t="shared" si="30"/>
        <v>PROVENCE-ALPES-CÔTE D'AZUR|83 - Var|Métropole d'Aix-Marseille-Provence</v>
      </c>
      <c r="O455" t="str">
        <f t="shared" si="31"/>
        <v>Province</v>
      </c>
    </row>
    <row r="456" spans="1:15" x14ac:dyDescent="0.25">
      <c r="A456" t="s">
        <v>919</v>
      </c>
      <c r="B456" t="str">
        <f t="shared" si="28"/>
        <v>Var</v>
      </c>
      <c r="C456" t="s">
        <v>947</v>
      </c>
      <c r="D456" t="s">
        <v>962</v>
      </c>
      <c r="E456" t="s">
        <v>963</v>
      </c>
      <c r="F456" t="s">
        <v>1003</v>
      </c>
      <c r="G456" t="s">
        <v>18</v>
      </c>
      <c r="H456" s="35">
        <v>9455</v>
      </c>
      <c r="I456" s="3">
        <v>13548</v>
      </c>
      <c r="J456" s="3">
        <v>19012</v>
      </c>
      <c r="K456" s="3">
        <f t="shared" si="29"/>
        <v>788</v>
      </c>
      <c r="L456" s="3">
        <f t="shared" si="29"/>
        <v>1129</v>
      </c>
      <c r="M456" s="3">
        <f t="shared" si="29"/>
        <v>1584</v>
      </c>
      <c r="N456" t="str">
        <f t="shared" si="30"/>
        <v>PROVENCE-ALPES-CÔTE D'AZUR|83 - Var|Métropole Toulon-Provence-Méditerranée</v>
      </c>
      <c r="O456" t="str">
        <f t="shared" si="31"/>
        <v>Province</v>
      </c>
    </row>
    <row r="457" spans="1:15" x14ac:dyDescent="0.25">
      <c r="A457" t="s">
        <v>919</v>
      </c>
      <c r="B457" t="str">
        <f t="shared" si="28"/>
        <v>Vaucluse</v>
      </c>
      <c r="C457" t="s">
        <v>964</v>
      </c>
      <c r="D457" t="s">
        <v>965</v>
      </c>
      <c r="E457" t="s">
        <v>966</v>
      </c>
      <c r="F457" t="s">
        <v>1003</v>
      </c>
      <c r="G457" t="s">
        <v>18</v>
      </c>
      <c r="H457" s="35">
        <v>9743</v>
      </c>
      <c r="I457" s="3">
        <v>13717</v>
      </c>
      <c r="J457" s="3">
        <v>19080</v>
      </c>
      <c r="K457" s="3">
        <f t="shared" si="29"/>
        <v>812</v>
      </c>
      <c r="L457" s="3">
        <f t="shared" si="29"/>
        <v>1143</v>
      </c>
      <c r="M457" s="3">
        <f t="shared" si="29"/>
        <v>1590</v>
      </c>
      <c r="N457" t="str">
        <f t="shared" si="30"/>
        <v>PROVENCE-ALPES-CÔTE D'AZUR|84 - Vaucluse|CA des Sorgues du Comtat</v>
      </c>
      <c r="O457" t="str">
        <f t="shared" si="31"/>
        <v>Province</v>
      </c>
    </row>
    <row r="458" spans="1:15" x14ac:dyDescent="0.25">
      <c r="A458" t="s">
        <v>919</v>
      </c>
      <c r="B458" t="str">
        <f t="shared" si="28"/>
        <v>Vaucluse</v>
      </c>
      <c r="C458" t="s">
        <v>964</v>
      </c>
      <c r="D458" t="s">
        <v>781</v>
      </c>
      <c r="E458" t="s">
        <v>782</v>
      </c>
      <c r="F458" t="s">
        <v>1003</v>
      </c>
      <c r="G458" t="s">
        <v>18</v>
      </c>
      <c r="H458" s="35">
        <v>8952</v>
      </c>
      <c r="I458" s="3">
        <v>13055</v>
      </c>
      <c r="J458" s="3">
        <v>18303</v>
      </c>
      <c r="K458" s="3">
        <f t="shared" si="29"/>
        <v>746</v>
      </c>
      <c r="L458" s="3">
        <f t="shared" si="29"/>
        <v>1088</v>
      </c>
      <c r="M458" s="3">
        <f t="shared" si="29"/>
        <v>1525</v>
      </c>
      <c r="N458" t="str">
        <f t="shared" si="30"/>
        <v>PROVENCE-ALPES-CÔTE D'AZUR|84 - Vaucluse|CA du Grand Avignon (COGA)</v>
      </c>
      <c r="O458" t="str">
        <f t="shared" si="31"/>
        <v>Province</v>
      </c>
    </row>
    <row r="459" spans="1:15" x14ac:dyDescent="0.25">
      <c r="A459" t="s">
        <v>919</v>
      </c>
      <c r="B459" t="str">
        <f t="shared" si="28"/>
        <v>Vaucluse</v>
      </c>
      <c r="C459" t="s">
        <v>964</v>
      </c>
      <c r="D459" t="s">
        <v>967</v>
      </c>
      <c r="E459" t="s">
        <v>968</v>
      </c>
      <c r="F459" t="s">
        <v>1003</v>
      </c>
      <c r="G459" t="s">
        <v>18</v>
      </c>
      <c r="H459" s="35">
        <v>9960</v>
      </c>
      <c r="I459" s="3">
        <v>13560</v>
      </c>
      <c r="J459" s="3">
        <v>18401</v>
      </c>
      <c r="K459" s="3">
        <f t="shared" si="29"/>
        <v>830</v>
      </c>
      <c r="L459" s="3">
        <f t="shared" si="29"/>
        <v>1130</v>
      </c>
      <c r="M459" s="3">
        <f t="shared" si="29"/>
        <v>1533</v>
      </c>
      <c r="N459" t="str">
        <f t="shared" si="30"/>
        <v>PROVENCE-ALPES-CÔTE D'AZUR|84 - Vaucluse|CA Luberon Monts de Vaucluse</v>
      </c>
      <c r="O459" t="str">
        <f t="shared" si="31"/>
        <v>Province</v>
      </c>
    </row>
    <row r="460" spans="1:15" x14ac:dyDescent="0.25">
      <c r="A460" t="s">
        <v>919</v>
      </c>
      <c r="B460" t="str">
        <f t="shared" si="28"/>
        <v>Vaucluse</v>
      </c>
      <c r="C460" t="s">
        <v>964</v>
      </c>
      <c r="D460" t="s">
        <v>969</v>
      </c>
      <c r="E460" t="s">
        <v>970</v>
      </c>
      <c r="F460" t="s">
        <v>1003</v>
      </c>
      <c r="G460" t="s">
        <v>18</v>
      </c>
      <c r="H460" s="35">
        <v>8362</v>
      </c>
      <c r="I460" s="3">
        <v>12412</v>
      </c>
      <c r="J460" s="3">
        <v>16864</v>
      </c>
      <c r="K460" s="3">
        <f t="shared" si="29"/>
        <v>697</v>
      </c>
      <c r="L460" s="3">
        <f t="shared" si="29"/>
        <v>1034</v>
      </c>
      <c r="M460" s="3">
        <f t="shared" si="29"/>
        <v>1405</v>
      </c>
      <c r="N460" t="str">
        <f t="shared" si="30"/>
        <v>PROVENCE-ALPES-CÔTE D'AZUR|84 - Vaucluse|CA Ventoux-Comtat-Venaissin (COVE)</v>
      </c>
      <c r="O460" t="str">
        <f t="shared" si="31"/>
        <v>Province</v>
      </c>
    </row>
    <row r="461" spans="1:15" x14ac:dyDescent="0.25">
      <c r="A461" t="s">
        <v>919</v>
      </c>
      <c r="B461" t="str">
        <f t="shared" si="28"/>
        <v>Vaucluse</v>
      </c>
      <c r="C461" t="s">
        <v>964</v>
      </c>
      <c r="D461" t="s">
        <v>927</v>
      </c>
      <c r="E461" t="s">
        <v>928</v>
      </c>
      <c r="F461" t="s">
        <v>1003</v>
      </c>
      <c r="G461" t="s">
        <v>18</v>
      </c>
      <c r="H461" s="35">
        <v>9240</v>
      </c>
      <c r="I461" s="3">
        <v>12744</v>
      </c>
      <c r="J461" s="3">
        <v>17820</v>
      </c>
      <c r="K461" s="3">
        <f t="shared" si="29"/>
        <v>770</v>
      </c>
      <c r="L461" s="3">
        <f t="shared" si="29"/>
        <v>1062</v>
      </c>
      <c r="M461" s="3">
        <f t="shared" si="29"/>
        <v>1485</v>
      </c>
      <c r="N461" t="str">
        <f t="shared" si="30"/>
        <v>PROVENCE-ALPES-CÔTE D'AZUR|84 - Vaucluse|CC Pays d'Apt-Luberon</v>
      </c>
      <c r="O461" t="str">
        <f t="shared" si="31"/>
        <v>Province</v>
      </c>
    </row>
    <row r="462" spans="1:15" x14ac:dyDescent="0.25">
      <c r="A462" t="s">
        <v>919</v>
      </c>
      <c r="B462" t="str">
        <f t="shared" si="28"/>
        <v>Vaucluse</v>
      </c>
      <c r="C462" t="s">
        <v>964</v>
      </c>
      <c r="D462" t="s">
        <v>945</v>
      </c>
      <c r="E462" t="s">
        <v>946</v>
      </c>
      <c r="F462" t="s">
        <v>1003</v>
      </c>
      <c r="G462" t="s">
        <v>18</v>
      </c>
      <c r="H462" s="35">
        <v>9594</v>
      </c>
      <c r="I462" s="3">
        <v>14010</v>
      </c>
      <c r="J462" s="3">
        <v>19673</v>
      </c>
      <c r="K462" s="3">
        <f t="shared" si="29"/>
        <v>800</v>
      </c>
      <c r="L462" s="3">
        <f t="shared" si="29"/>
        <v>1168</v>
      </c>
      <c r="M462" s="3">
        <f t="shared" si="29"/>
        <v>1639</v>
      </c>
      <c r="N462" t="str">
        <f t="shared" si="30"/>
        <v>PROVENCE-ALPES-CÔTE D'AZUR|84 - Vaucluse|Métropole d'Aix-Marseille-Provence</v>
      </c>
      <c r="O462" t="str">
        <f t="shared" si="31"/>
        <v>Province</v>
      </c>
    </row>
    <row r="463" spans="1:15" x14ac:dyDescent="0.25">
      <c r="A463" t="s">
        <v>919</v>
      </c>
      <c r="B463" t="str">
        <f t="shared" si="28"/>
        <v>Vaucluse</v>
      </c>
      <c r="C463" t="s">
        <v>964</v>
      </c>
      <c r="D463" t="s">
        <v>971</v>
      </c>
      <c r="E463" t="s">
        <v>972</v>
      </c>
      <c r="F463" t="s">
        <v>1003</v>
      </c>
      <c r="G463" t="s">
        <v>18</v>
      </c>
      <c r="H463" s="35">
        <v>9122</v>
      </c>
      <c r="I463" s="3">
        <v>12659</v>
      </c>
      <c r="J463" s="3">
        <v>17759</v>
      </c>
      <c r="K463" s="3">
        <f t="shared" si="29"/>
        <v>760</v>
      </c>
      <c r="L463" s="3">
        <f t="shared" si="29"/>
        <v>1055</v>
      </c>
      <c r="M463" s="3">
        <f t="shared" si="29"/>
        <v>1480</v>
      </c>
      <c r="N463" t="str">
        <f t="shared" si="30"/>
        <v>PROVENCE-ALPES-CÔTE D'AZUR|84 - Vaucluse|Pays d'Orange en Provence</v>
      </c>
      <c r="O463" t="str">
        <f t="shared" si="31"/>
        <v>Province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8356-2C10-49CE-BF75-3E03F982B94A}">
  <dimension ref="B1:M428"/>
  <sheetViews>
    <sheetView workbookViewId="0">
      <selection activeCell="K58" sqref="K58"/>
    </sheetView>
  </sheetViews>
  <sheetFormatPr baseColWidth="10" defaultRowHeight="15" x14ac:dyDescent="0.25"/>
  <cols>
    <col min="2" max="2" width="31.42578125" customWidth="1"/>
    <col min="3" max="3" width="22.7109375" customWidth="1"/>
    <col min="4" max="4" width="38.28515625" customWidth="1"/>
    <col min="11" max="11" width="30" customWidth="1"/>
    <col min="12" max="12" width="29.7109375" customWidth="1"/>
    <col min="13" max="13" width="54.5703125" customWidth="1"/>
  </cols>
  <sheetData>
    <row r="1" spans="2:13" x14ac:dyDescent="0.25">
      <c r="K1" s="11" t="s">
        <v>976</v>
      </c>
      <c r="L1" s="11" t="s">
        <v>977</v>
      </c>
      <c r="M1" s="11" t="s">
        <v>981</v>
      </c>
    </row>
    <row r="3" spans="2:13" x14ac:dyDescent="0.25">
      <c r="K3" t="str" cm="1">
        <f t="array" ref="K3:K20">_xlfn.UNIQUE(_xlfn._xlws.SORT(UPPER(_xlfn._xlws.FILTER(QUARTILES_2026[Région], QUARTILES_2026[Région]&lt;&gt;""))))</f>
        <v>AUVERGNE-RHÔNE-ALPES</v>
      </c>
      <c r="L3" t="str" cm="1">
        <f t="array" ref="L3:L103">IF(ISTEXT($B$7)=FALSE,
  _xlfn.UNIQUE(_xlfn._xlws.SORT(Quartiles_2026!C2:C463)),
  _xlfn.UNIQUE(_xlfn._xlws.SORT(_xlfn._xlws.FILTER(
    Quartiles_2026!C2:C463,
    ISNUMBER(SEARCH(TRIM($B$7), TRIM(Quartiles_2026!A2:A463)))
  )))
)</f>
        <v>01 - Ain</v>
      </c>
      <c r="M3" t="str" cm="1">
        <f t="array" ref="M3:M428">IF(ISTEXT($C$7)=FALSE,
  _xlfn.UNIQUE(_xlfn._xlws.SORT(Quartiles_2026!D:D)),
  _xlfn.UNIQUE(_xlfn._xlws.SORT(_xlfn._xlws.FILTER(
    Quartiles_2026!D:D,
    TRIM(Quartiles_2026!C:C) = TRIM($C$7)
  )))
)</f>
        <v>Agglomération du Grand Longwy</v>
      </c>
    </row>
    <row r="4" spans="2:13" x14ac:dyDescent="0.25">
      <c r="K4" t="str">
        <v>BOURGOGNE-FRANCHE-COMTÉ</v>
      </c>
      <c r="L4" t="str">
        <v>02 - Aisne</v>
      </c>
      <c r="M4" t="str">
        <v>Ardenne Métropole</v>
      </c>
    </row>
    <row r="5" spans="2:13" x14ac:dyDescent="0.25">
      <c r="B5" s="34" t="s">
        <v>982</v>
      </c>
      <c r="C5" s="34"/>
      <c r="D5" s="34"/>
      <c r="E5" s="34"/>
      <c r="F5" s="34"/>
      <c r="G5" s="34"/>
      <c r="H5" s="34"/>
      <c r="K5" t="str">
        <v>BRETAGNE</v>
      </c>
      <c r="L5" t="str">
        <v>03 - Allier</v>
      </c>
      <c r="M5" t="str">
        <v>Aurillac Agglomération</v>
      </c>
    </row>
    <row r="6" spans="2:13" x14ac:dyDescent="0.25">
      <c r="B6" s="8" t="s">
        <v>2</v>
      </c>
      <c r="C6" s="8" t="s">
        <v>4</v>
      </c>
      <c r="D6" s="8" t="s">
        <v>981</v>
      </c>
      <c r="E6" s="8"/>
      <c r="F6" s="8"/>
      <c r="G6" s="8"/>
      <c r="H6" s="8"/>
      <c r="K6" t="str">
        <v>CENTRE-VAL DE LOIRE</v>
      </c>
      <c r="L6" t="str">
        <v>04 - Alpes-de-Haute-Provence</v>
      </c>
      <c r="M6" t="str">
        <v>Bordeaux Métropole</v>
      </c>
    </row>
    <row r="7" spans="2:13" x14ac:dyDescent="0.25">
      <c r="B7" s="9">
        <f>'Calculette du quartile 2026'!C23</f>
        <v>0</v>
      </c>
      <c r="C7" s="9">
        <f>'Calculette du quartile 2026'!C27</f>
        <v>0</v>
      </c>
      <c r="D7" s="9">
        <f>'Calculette du quartile 2026'!C31</f>
        <v>0</v>
      </c>
      <c r="E7" s="9"/>
      <c r="F7" s="9"/>
      <c r="G7" s="9"/>
      <c r="H7" s="9"/>
      <c r="K7" t="str">
        <v>CORSE</v>
      </c>
      <c r="L7" t="str">
        <v>05 - Hautes-Alpes</v>
      </c>
      <c r="M7" t="str">
        <v>Boucle Nord de Seine</v>
      </c>
    </row>
    <row r="8" spans="2:13" x14ac:dyDescent="0.25">
      <c r="K8" t="str">
        <v>GRAND EST</v>
      </c>
      <c r="L8" t="str">
        <v>06 - Alpes-Maritimes</v>
      </c>
      <c r="M8" t="str">
        <v>Brest Métropole</v>
      </c>
    </row>
    <row r="9" spans="2:13" x14ac:dyDescent="0.25">
      <c r="K9" t="str">
        <v>GUADELOUPE</v>
      </c>
      <c r="L9" t="str">
        <v>07 - Ardèche</v>
      </c>
      <c r="M9" t="str">
        <v>CA "Saintes - Grandes Rives - L'Agglo"</v>
      </c>
    </row>
    <row r="10" spans="2:13" x14ac:dyDescent="0.25">
      <c r="K10" t="str">
        <v>GUYANE</v>
      </c>
      <c r="L10" t="str">
        <v>08 - Ardennes</v>
      </c>
      <c r="M10" t="str">
        <v>CA Agglo du Pays de Dreux</v>
      </c>
    </row>
    <row r="11" spans="2:13" x14ac:dyDescent="0.25">
      <c r="K11" t="str">
        <v>HAUTS-DE-FRANCE</v>
      </c>
      <c r="L11" t="str">
        <v>09 - Ariège</v>
      </c>
      <c r="M11" t="str">
        <v>CA Agglo Pays d'Issoire</v>
      </c>
    </row>
    <row r="12" spans="2:13" x14ac:dyDescent="0.25">
      <c r="K12" t="str">
        <v>ÎLE-DE-FRANCE</v>
      </c>
      <c r="L12" t="str">
        <v>10 - Aube</v>
      </c>
      <c r="M12" t="str">
        <v>CA Agglomération d'Agen</v>
      </c>
    </row>
    <row r="13" spans="2:13" x14ac:dyDescent="0.25">
      <c r="K13" t="str">
        <v>LA RÉUNION</v>
      </c>
      <c r="L13" t="str">
        <v>11 - Aude</v>
      </c>
      <c r="M13" t="str">
        <v>CA Alès Agglomération</v>
      </c>
    </row>
    <row r="14" spans="2:13" x14ac:dyDescent="0.25">
      <c r="K14" t="str">
        <v>MARTINIQUE</v>
      </c>
      <c r="L14" t="str">
        <v>12 - Aveyron</v>
      </c>
      <c r="M14" t="str">
        <v>CA Amiens Métropole</v>
      </c>
    </row>
    <row r="15" spans="2:13" x14ac:dyDescent="0.25">
      <c r="K15" t="str">
        <v>MAYOTTE</v>
      </c>
      <c r="L15" t="str">
        <v>13 - Bouches-du-Rhône</v>
      </c>
      <c r="M15" t="str">
        <v>CA Annemasse-Les Voirons-Agglomération</v>
      </c>
    </row>
    <row r="16" spans="2:13" x14ac:dyDescent="0.25">
      <c r="K16" t="str">
        <v>NORMANDIE</v>
      </c>
      <c r="L16" t="str">
        <v>14 - Calvados</v>
      </c>
      <c r="M16" t="str">
        <v>CA Annonay Rhône Agglo</v>
      </c>
    </row>
    <row r="17" spans="11:13" x14ac:dyDescent="0.25">
      <c r="K17" t="str">
        <v>NOUVELLE-AQUITAINE</v>
      </c>
      <c r="L17" t="str">
        <v>15 - Cantal</v>
      </c>
      <c r="M17" t="str">
        <v>CA Arche Agglo</v>
      </c>
    </row>
    <row r="18" spans="11:13" x14ac:dyDescent="0.25">
      <c r="K18" t="str">
        <v>OCCITANIE</v>
      </c>
      <c r="L18" t="str">
        <v>16 - Charente</v>
      </c>
      <c r="M18" t="str">
        <v>CA Arlysère</v>
      </c>
    </row>
    <row r="19" spans="11:13" x14ac:dyDescent="0.25">
      <c r="K19" t="str">
        <v>PAYS DE LA LOIRE</v>
      </c>
      <c r="L19" t="str">
        <v>17 - Charente-Maritime</v>
      </c>
      <c r="M19" t="str">
        <v>CA Bassin d'Arcachon Sud (COBAS)</v>
      </c>
    </row>
    <row r="20" spans="11:13" x14ac:dyDescent="0.25">
      <c r="K20" t="str">
        <v>PROVENCE-ALPES-CÔTE D'AZUR</v>
      </c>
      <c r="L20" t="str">
        <v>18 - Cher</v>
      </c>
      <c r="M20" t="str">
        <v>CA Beaune, Côte et Sud - Communauté Beaune-Chagny-Nolay</v>
      </c>
    </row>
    <row r="21" spans="11:13" x14ac:dyDescent="0.25">
      <c r="L21" t="str">
        <v>19 - Corrèze</v>
      </c>
      <c r="M21" t="str">
        <v>CA Bergeracoise</v>
      </c>
    </row>
    <row r="22" spans="11:13" x14ac:dyDescent="0.25">
      <c r="L22" t="str">
        <v>21 - Côte-d'Or</v>
      </c>
      <c r="M22" t="str">
        <v>CA Bourges Plus</v>
      </c>
    </row>
    <row r="23" spans="11:13" x14ac:dyDescent="0.25">
      <c r="L23" t="str">
        <v>22 - Côtes-d'Armor</v>
      </c>
      <c r="M23" t="str">
        <v>CA Cannes Pays de Lérins</v>
      </c>
    </row>
    <row r="24" spans="11:13" x14ac:dyDescent="0.25">
      <c r="L24" t="str">
        <v>23 - Creuse</v>
      </c>
      <c r="M24" t="str">
        <v>CA CAP Excellence</v>
      </c>
    </row>
    <row r="25" spans="11:13" x14ac:dyDescent="0.25">
      <c r="L25" t="str">
        <v>24 - Dordogne</v>
      </c>
      <c r="M25" t="str">
        <v>CA Carcassonne Agglo</v>
      </c>
    </row>
    <row r="26" spans="11:13" x14ac:dyDescent="0.25">
      <c r="L26" t="str">
        <v>25 - Doubs</v>
      </c>
      <c r="M26" t="str">
        <v>CA Caux Seine Agglo</v>
      </c>
    </row>
    <row r="27" spans="11:13" x14ac:dyDescent="0.25">
      <c r="L27" t="str">
        <v>26 - Drôme</v>
      </c>
      <c r="M27" t="str">
        <v>CA Chartres Métropole</v>
      </c>
    </row>
    <row r="28" spans="11:13" x14ac:dyDescent="0.25">
      <c r="L28" t="str">
        <v>27 - Eure</v>
      </c>
      <c r="M28" t="str">
        <v>CA Châteauroux Métropole</v>
      </c>
    </row>
    <row r="29" spans="11:13" x14ac:dyDescent="0.25">
      <c r="L29" t="str">
        <v>28 - Eure-et-Loir</v>
      </c>
      <c r="M29" t="str">
        <v>CA Chauny Tergnier La Fère</v>
      </c>
    </row>
    <row r="30" spans="11:13" x14ac:dyDescent="0.25">
      <c r="L30" t="str">
        <v>29 - Finistère</v>
      </c>
      <c r="M30" t="str">
        <v>CA Cholet Agglomération</v>
      </c>
    </row>
    <row r="31" spans="11:13" x14ac:dyDescent="0.25">
      <c r="L31" t="str">
        <v>2A - Corse-du-Sud</v>
      </c>
      <c r="M31" t="str">
        <v>CA CIVIS (Communauté Intercommunale des Villes Solidaires)</v>
      </c>
    </row>
    <row r="32" spans="11:13" x14ac:dyDescent="0.25">
      <c r="L32" t="str">
        <v>2B - Haute-Corse</v>
      </c>
      <c r="M32" t="str">
        <v>CA Clisson Sèvre et Maine Agglo</v>
      </c>
    </row>
    <row r="33" spans="12:13" x14ac:dyDescent="0.25">
      <c r="L33" t="str">
        <v>30 - Gard</v>
      </c>
      <c r="M33" t="str">
        <v>CA Coeur de Flandre</v>
      </c>
    </row>
    <row r="34" spans="12:13" x14ac:dyDescent="0.25">
      <c r="L34" t="str">
        <v>31 - Haute-Garonne</v>
      </c>
      <c r="M34" t="str">
        <v>CA Coeur d'Essonne Agglomération</v>
      </c>
    </row>
    <row r="35" spans="12:13" x14ac:dyDescent="0.25">
      <c r="L35" t="str">
        <v>32 - Gers</v>
      </c>
      <c r="M35" t="str">
        <v>CA Coeur d'Ostrevent</v>
      </c>
    </row>
    <row r="36" spans="12:13" x14ac:dyDescent="0.25">
      <c r="L36" t="str">
        <v>33 - Gironde</v>
      </c>
      <c r="M36" t="str">
        <v>CA Colmar Agglomération</v>
      </c>
    </row>
    <row r="37" spans="12:13" x14ac:dyDescent="0.25">
      <c r="L37" t="str">
        <v>34 - Hérault</v>
      </c>
      <c r="M37" t="str">
        <v>CA Communauté Paris-Saclay</v>
      </c>
    </row>
    <row r="38" spans="12:13" x14ac:dyDescent="0.25">
      <c r="L38" t="str">
        <v>35 - Ille-et-Vilaine</v>
      </c>
      <c r="M38" t="str">
        <v>CA Concarneau Cornouaille Agglomération</v>
      </c>
    </row>
    <row r="39" spans="12:13" x14ac:dyDescent="0.25">
      <c r="L39" t="str">
        <v>36 - Indre</v>
      </c>
      <c r="M39" t="str">
        <v>CA Coulommiers Pays de Brie</v>
      </c>
    </row>
    <row r="40" spans="12:13" x14ac:dyDescent="0.25">
      <c r="L40" t="str">
        <v>37 - Indre-et-Loire</v>
      </c>
      <c r="M40" t="str">
        <v>CA Creil Sud Oise</v>
      </c>
    </row>
    <row r="41" spans="12:13" x14ac:dyDescent="0.25">
      <c r="L41" t="str">
        <v>38 - Isère</v>
      </c>
      <c r="M41" t="str">
        <v>CA d'Arles-Crau-Camargue-Montagnette</v>
      </c>
    </row>
    <row r="42" spans="12:13" x14ac:dyDescent="0.25">
      <c r="L42" t="str">
        <v>39 - Jura</v>
      </c>
      <c r="M42" t="str">
        <v>CA de Bar-le-Duc - Sud Meuse</v>
      </c>
    </row>
    <row r="43" spans="12:13" x14ac:dyDescent="0.25">
      <c r="L43" t="str">
        <v>40 - Landes</v>
      </c>
      <c r="M43" t="str">
        <v>CA de Bastia</v>
      </c>
    </row>
    <row r="44" spans="12:13" x14ac:dyDescent="0.25">
      <c r="L44" t="str">
        <v>41 - Loir-et-Cher</v>
      </c>
      <c r="M44" t="str">
        <v>CA de Béthune-Bruay, Artois-Lys Romane</v>
      </c>
    </row>
    <row r="45" spans="12:13" x14ac:dyDescent="0.25">
      <c r="L45" t="str">
        <v>42 - Loire</v>
      </c>
      <c r="M45" t="str">
        <v>CA de Béziers-Méditerranée</v>
      </c>
    </row>
    <row r="46" spans="12:13" x14ac:dyDescent="0.25">
      <c r="L46" t="str">
        <v>43 - Haute-Loire</v>
      </c>
      <c r="M46" t="str">
        <v>CA de Blois ''Agglopolys''</v>
      </c>
    </row>
    <row r="47" spans="12:13" x14ac:dyDescent="0.25">
      <c r="L47" t="str">
        <v>44 - Loire-Atlantique</v>
      </c>
      <c r="M47" t="str">
        <v>CA de Cambrai</v>
      </c>
    </row>
    <row r="48" spans="12:13" x14ac:dyDescent="0.25">
      <c r="L48" t="str">
        <v>45 - Loiret</v>
      </c>
      <c r="M48" t="str">
        <v>CA de Castres Mazamet</v>
      </c>
    </row>
    <row r="49" spans="12:13" x14ac:dyDescent="0.25">
      <c r="L49" t="str">
        <v>46 - Lot</v>
      </c>
      <c r="M49" t="str">
        <v>CA de Cergy-Pontoise</v>
      </c>
    </row>
    <row r="50" spans="12:13" x14ac:dyDescent="0.25">
      <c r="L50" t="str">
        <v>47 - Lot-et-Garonne</v>
      </c>
      <c r="M50" t="str">
        <v>CA de Châlons-en-Champagne</v>
      </c>
    </row>
    <row r="51" spans="12:13" x14ac:dyDescent="0.25">
      <c r="L51" t="str">
        <v>48 - Lozère</v>
      </c>
      <c r="M51" t="str">
        <v>CA de Chaumont</v>
      </c>
    </row>
    <row r="52" spans="12:13" x14ac:dyDescent="0.25">
      <c r="L52" t="str">
        <v>49 - Maine-et-Loire</v>
      </c>
      <c r="M52" t="str">
        <v>CA de Dembeni / Mamoudzou</v>
      </c>
    </row>
    <row r="53" spans="12:13" x14ac:dyDescent="0.25">
      <c r="L53" t="str">
        <v>50 - Manche</v>
      </c>
      <c r="M53" t="str">
        <v>CA de Forbach Porte de France</v>
      </c>
    </row>
    <row r="54" spans="12:13" x14ac:dyDescent="0.25">
      <c r="L54" t="str">
        <v>51 - Marne</v>
      </c>
      <c r="M54" t="str">
        <v>CA de Haguenau</v>
      </c>
    </row>
    <row r="55" spans="12:13" x14ac:dyDescent="0.25">
      <c r="L55" t="str">
        <v>52 - Haute-Marne</v>
      </c>
      <c r="M55" t="str">
        <v>CA de la Baie de Somme</v>
      </c>
    </row>
    <row r="56" spans="12:13" x14ac:dyDescent="0.25">
      <c r="L56" t="str">
        <v>53 - Mayenne</v>
      </c>
      <c r="M56" t="str">
        <v>CA de la Porte du Hainaut</v>
      </c>
    </row>
    <row r="57" spans="12:13" x14ac:dyDescent="0.25">
      <c r="L57" t="str">
        <v>54 - Meurthe-et-Moselle</v>
      </c>
      <c r="M57" t="str">
        <v>CA de la Presqu'île de Guérande Atlantique (Cap Atlantique)</v>
      </c>
    </row>
    <row r="58" spans="12:13" x14ac:dyDescent="0.25">
      <c r="L58" t="str">
        <v>55 - Meuse</v>
      </c>
      <c r="M58" t="str">
        <v>CA de la Provence Verte</v>
      </c>
    </row>
    <row r="59" spans="12:13" x14ac:dyDescent="0.25">
      <c r="L59" t="str">
        <v>56 - Morbihan</v>
      </c>
      <c r="M59" t="str">
        <v>CA de la Région de Château-Thierry</v>
      </c>
    </row>
    <row r="60" spans="12:13" x14ac:dyDescent="0.25">
      <c r="L60" t="str">
        <v>57 - Moselle</v>
      </c>
      <c r="M60" t="str">
        <v>CA de la Région de Compiègne et de la Basse Automne</v>
      </c>
    </row>
    <row r="61" spans="12:13" x14ac:dyDescent="0.25">
      <c r="L61" t="str">
        <v>58 - Nièvre</v>
      </c>
      <c r="M61" t="str">
        <v>CA de la Région Dieppoise</v>
      </c>
    </row>
    <row r="62" spans="12:13" x14ac:dyDescent="0.25">
      <c r="L62" t="str">
        <v>59 - Nord</v>
      </c>
      <c r="M62" t="str">
        <v>CA de la Région Nazairienne et de l'Estuaire (CARENE)</v>
      </c>
    </row>
    <row r="63" spans="12:13" x14ac:dyDescent="0.25">
      <c r="L63" t="str">
        <v>60 - Oise</v>
      </c>
      <c r="M63" t="str">
        <v>CA de la Riviera Française</v>
      </c>
    </row>
    <row r="64" spans="12:13" x14ac:dyDescent="0.25">
      <c r="L64" t="str">
        <v>61 - Orne</v>
      </c>
      <c r="M64" t="str">
        <v>CA de La Rochelle</v>
      </c>
    </row>
    <row r="65" spans="12:13" x14ac:dyDescent="0.25">
      <c r="L65" t="str">
        <v>62 - Pas-de-Calais</v>
      </c>
      <c r="M65" t="str">
        <v>CA de l'Albigeois (C2A)</v>
      </c>
    </row>
    <row r="66" spans="12:13" x14ac:dyDescent="0.25">
      <c r="L66" t="str">
        <v>63 - Puy-de-Dôme</v>
      </c>
      <c r="M66" t="str">
        <v>CA de l'Auxerrois</v>
      </c>
    </row>
    <row r="67" spans="12:13" x14ac:dyDescent="0.25">
      <c r="L67" t="str">
        <v>64 - Pyrénées-Atlantiques</v>
      </c>
      <c r="M67" t="str">
        <v>CA de Lens - Liévin</v>
      </c>
    </row>
    <row r="68" spans="12:13" x14ac:dyDescent="0.25">
      <c r="L68" t="str">
        <v>65 - Hautes-Pyrénées</v>
      </c>
      <c r="M68" t="str">
        <v>CA de l'Espace Sud de la Martinique</v>
      </c>
    </row>
    <row r="69" spans="12:13" x14ac:dyDescent="0.25">
      <c r="L69" t="str">
        <v>66 - Pyrénées Orientales</v>
      </c>
      <c r="M69" t="str">
        <v>CA de l'Ouest Rhodanien</v>
      </c>
    </row>
    <row r="70" spans="12:13" x14ac:dyDescent="0.25">
      <c r="L70" t="str">
        <v>67 - Bas-Rhin</v>
      </c>
      <c r="M70" t="str">
        <v>CA de Nevers</v>
      </c>
    </row>
    <row r="71" spans="12:13" x14ac:dyDescent="0.25">
      <c r="L71" t="str">
        <v>68 - Haut-Rhin</v>
      </c>
      <c r="M71" t="str">
        <v>CA de Nîmes Métropole</v>
      </c>
    </row>
    <row r="72" spans="12:13" x14ac:dyDescent="0.25">
      <c r="L72" t="str">
        <v>69 - Rhône</v>
      </c>
      <c r="M72" t="str">
        <v>CA de Saint Quentin en Yvelines</v>
      </c>
    </row>
    <row r="73" spans="12:13" x14ac:dyDescent="0.25">
      <c r="L73" t="str">
        <v>70 - Haute-Saône</v>
      </c>
      <c r="M73" t="str">
        <v>CA de Saint-Dié-des-Vosges</v>
      </c>
    </row>
    <row r="74" spans="12:13" x14ac:dyDescent="0.25">
      <c r="L74" t="str">
        <v>71 - Saône-et-Loire</v>
      </c>
      <c r="M74" t="str">
        <v>CA de Sophia Antipolis</v>
      </c>
    </row>
    <row r="75" spans="12:13" x14ac:dyDescent="0.25">
      <c r="L75" t="str">
        <v>72 - Sarthe</v>
      </c>
      <c r="M75" t="str">
        <v>CA de Vesoul</v>
      </c>
    </row>
    <row r="76" spans="12:13" x14ac:dyDescent="0.25">
      <c r="L76" t="str">
        <v>73 - Savoie</v>
      </c>
      <c r="M76" t="str">
        <v>CA d'Epinal</v>
      </c>
    </row>
    <row r="77" spans="12:13" x14ac:dyDescent="0.25">
      <c r="L77" t="str">
        <v>74 - Haute-Savoie</v>
      </c>
      <c r="M77" t="str">
        <v>CA des Deux Baies en Montreuillois</v>
      </c>
    </row>
    <row r="78" spans="12:13" x14ac:dyDescent="0.25">
      <c r="L78" t="str">
        <v>75 - Paris</v>
      </c>
      <c r="M78" t="str">
        <v>CA des Sorgues du Comtat</v>
      </c>
    </row>
    <row r="79" spans="12:13" x14ac:dyDescent="0.25">
      <c r="L79" t="str">
        <v>76 - Seine-Maritime</v>
      </c>
      <c r="M79" t="str">
        <v>CA d'Hénin-Carvin</v>
      </c>
    </row>
    <row r="80" spans="12:13" x14ac:dyDescent="0.25">
      <c r="L80" t="str">
        <v>77 - Seine-et-Marne</v>
      </c>
      <c r="M80" t="str">
        <v>CA Dinan Agglomération</v>
      </c>
    </row>
    <row r="81" spans="12:13" x14ac:dyDescent="0.25">
      <c r="L81" t="str">
        <v>78 - Yvelines</v>
      </c>
      <c r="M81" t="str">
        <v>CA Douaisis Agglo</v>
      </c>
    </row>
    <row r="82" spans="12:13" x14ac:dyDescent="0.25">
      <c r="L82" t="str">
        <v>79 - Deux-Sèvres</v>
      </c>
      <c r="M82" t="str">
        <v>CA du Bassin d'Arcachon Nord (COBAN)</v>
      </c>
    </row>
    <row r="83" spans="12:13" x14ac:dyDescent="0.25">
      <c r="L83" t="str">
        <v>80 - Somme</v>
      </c>
      <c r="M83" t="str">
        <v>CA du Bassin de Bourg-en-Bresse</v>
      </c>
    </row>
    <row r="84" spans="12:13" x14ac:dyDescent="0.25">
      <c r="L84" t="str">
        <v>81 - Tarn</v>
      </c>
      <c r="M84" t="str">
        <v>CA du Bassin de Brive</v>
      </c>
    </row>
    <row r="85" spans="12:13" x14ac:dyDescent="0.25">
      <c r="L85" t="str">
        <v>82 - Tarn-et-Garonne</v>
      </c>
      <c r="M85" t="str">
        <v>CA du Beauvaisis</v>
      </c>
    </row>
    <row r="86" spans="12:13" x14ac:dyDescent="0.25">
      <c r="L86" t="str">
        <v>83 - Var</v>
      </c>
      <c r="M86" t="str">
        <v>CA du Bocage Bressuirais</v>
      </c>
    </row>
    <row r="87" spans="12:13" x14ac:dyDescent="0.25">
      <c r="L87" t="str">
        <v>84 - Vaucluse</v>
      </c>
      <c r="M87" t="str">
        <v>CA du Boulonnais</v>
      </c>
    </row>
    <row r="88" spans="12:13" x14ac:dyDescent="0.25">
      <c r="L88" t="str">
        <v>85 - Vendée</v>
      </c>
      <c r="M88" t="str">
        <v>CA du Caudrésis et du Catésis</v>
      </c>
    </row>
    <row r="89" spans="12:13" x14ac:dyDescent="0.25">
      <c r="L89" t="str">
        <v>86 - Vienne</v>
      </c>
      <c r="M89" t="str">
        <v>CA du Centre de la Martinique</v>
      </c>
    </row>
    <row r="90" spans="12:13" x14ac:dyDescent="0.25">
      <c r="L90" t="str">
        <v>87 - Haute-Vienne</v>
      </c>
      <c r="M90" t="str">
        <v>CA du Centre Littoral</v>
      </c>
    </row>
    <row r="91" spans="12:13" x14ac:dyDescent="0.25">
      <c r="L91" t="str">
        <v>88 - Vosges</v>
      </c>
      <c r="M91" t="str">
        <v>CA du Cotentin</v>
      </c>
    </row>
    <row r="92" spans="12:13" x14ac:dyDescent="0.25">
      <c r="L92" t="str">
        <v>89 - Yonne</v>
      </c>
      <c r="M92" t="str">
        <v>CA du Gard Rhodanien</v>
      </c>
    </row>
    <row r="93" spans="12:13" x14ac:dyDescent="0.25">
      <c r="L93" t="str">
        <v>90 - Territoire de Belfort</v>
      </c>
      <c r="M93" t="str">
        <v>CA du Grand Angoulême</v>
      </c>
    </row>
    <row r="94" spans="12:13" x14ac:dyDescent="0.25">
      <c r="L94" t="str">
        <v>91 - Essonne</v>
      </c>
      <c r="M94" t="str">
        <v>CA du Grand Annecy</v>
      </c>
    </row>
    <row r="95" spans="12:13" x14ac:dyDescent="0.25">
      <c r="L95" t="str">
        <v>92 - Hauts-de-Seine</v>
      </c>
      <c r="M95" t="str">
        <v>CA du Grand Avignon (COGA)</v>
      </c>
    </row>
    <row r="96" spans="12:13" x14ac:dyDescent="0.25">
      <c r="L96" t="str">
        <v>93 - Seine-Saint-Denis</v>
      </c>
      <c r="M96" t="str">
        <v>CA du Grand Cahors</v>
      </c>
    </row>
    <row r="97" spans="12:13" x14ac:dyDescent="0.25">
      <c r="L97" t="str">
        <v>94 - Val-de-Marne</v>
      </c>
      <c r="M97" t="str">
        <v>CA du Grand Chambéry</v>
      </c>
    </row>
    <row r="98" spans="12:13" x14ac:dyDescent="0.25">
      <c r="L98" t="str">
        <v>95 - Val-d'Oise</v>
      </c>
      <c r="M98" t="str">
        <v>CA du Grand Cognac</v>
      </c>
    </row>
    <row r="99" spans="12:13" x14ac:dyDescent="0.25">
      <c r="L99" t="str">
        <v>97 - -Guadeloupe</v>
      </c>
      <c r="M99" t="str">
        <v>CA du Grand Dax</v>
      </c>
    </row>
    <row r="100" spans="12:13" x14ac:dyDescent="0.25">
      <c r="L100" t="str">
        <v>97 - -Guyane</v>
      </c>
      <c r="M100" t="str">
        <v>CA du Grand Dole</v>
      </c>
    </row>
    <row r="101" spans="12:13" x14ac:dyDescent="0.25">
      <c r="L101" t="str">
        <v>97 - -La Réunion</v>
      </c>
      <c r="M101" t="str">
        <v>CA du Grand Guéret</v>
      </c>
    </row>
    <row r="102" spans="12:13" x14ac:dyDescent="0.25">
      <c r="L102" t="str">
        <v>97 - -Martinique</v>
      </c>
      <c r="M102" t="str">
        <v>CA du Grand Nord de Mayotte</v>
      </c>
    </row>
    <row r="103" spans="12:13" x14ac:dyDescent="0.25">
      <c r="L103" t="str">
        <v>97 - -Mayotte</v>
      </c>
      <c r="M103" t="str">
        <v>CA du Grand Saint-Dizier Der et Vallées</v>
      </c>
    </row>
    <row r="104" spans="12:13" x14ac:dyDescent="0.25">
      <c r="M104" t="str">
        <v>CA du Grand Sénonais</v>
      </c>
    </row>
    <row r="105" spans="12:13" x14ac:dyDescent="0.25">
      <c r="M105" t="str">
        <v>CA du Grand Verdun</v>
      </c>
    </row>
    <row r="106" spans="12:13" x14ac:dyDescent="0.25">
      <c r="M106" t="str">
        <v>CA du Grand Villeneuvois</v>
      </c>
    </row>
    <row r="107" spans="12:13" x14ac:dyDescent="0.25">
      <c r="M107" t="str">
        <v>CA du Libournais</v>
      </c>
    </row>
    <row r="108" spans="12:13" x14ac:dyDescent="0.25">
      <c r="M108" t="str">
        <v>CA du Niortais</v>
      </c>
    </row>
    <row r="109" spans="12:13" x14ac:dyDescent="0.25">
      <c r="M109" t="str">
        <v>CA du Nord Basse-Terre</v>
      </c>
    </row>
    <row r="110" spans="12:13" x14ac:dyDescent="0.25">
      <c r="M110" t="str">
        <v>CA du Nord Grande Terre</v>
      </c>
    </row>
    <row r="111" spans="12:13" x14ac:dyDescent="0.25">
      <c r="M111" t="str">
        <v>CA du Pays Ajaccien</v>
      </c>
    </row>
    <row r="112" spans="12:13" x14ac:dyDescent="0.25">
      <c r="M112" t="str">
        <v>CA du Pays Basque</v>
      </c>
    </row>
    <row r="113" spans="13:13" x14ac:dyDescent="0.25">
      <c r="M113" t="str">
        <v>CA du Pays de Fontainebleau</v>
      </c>
    </row>
    <row r="114" spans="13:13" x14ac:dyDescent="0.25">
      <c r="M114" t="str">
        <v>CA du Pays de Gex</v>
      </c>
    </row>
    <row r="115" spans="13:13" x14ac:dyDescent="0.25">
      <c r="M115" t="str">
        <v>CA du Pays de Grasse</v>
      </c>
    </row>
    <row r="116" spans="13:13" x14ac:dyDescent="0.25">
      <c r="M116" t="str">
        <v>CA du Pays de Landerneau-Daoulas</v>
      </c>
    </row>
    <row r="117" spans="13:13" x14ac:dyDescent="0.25">
      <c r="M117" t="str">
        <v>CA du Pays de Laon</v>
      </c>
    </row>
    <row r="118" spans="13:13" x14ac:dyDescent="0.25">
      <c r="M118" t="str">
        <v>CA du Pays de l'Or</v>
      </c>
    </row>
    <row r="119" spans="13:13" x14ac:dyDescent="0.25">
      <c r="M119" t="str">
        <v>CA du Pays de Meaux</v>
      </c>
    </row>
    <row r="120" spans="13:13" x14ac:dyDescent="0.25">
      <c r="M120" t="str">
        <v>CA du Pays de Saint Malo Agglomération</v>
      </c>
    </row>
    <row r="121" spans="13:13" x14ac:dyDescent="0.25">
      <c r="M121" t="str">
        <v>CA du Pays de Saint-Gilles-Croix-de-Vie</v>
      </c>
    </row>
    <row r="122" spans="13:13" x14ac:dyDescent="0.25">
      <c r="M122" t="str">
        <v>CA du Pays de Saint-Omer</v>
      </c>
    </row>
    <row r="123" spans="13:13" x14ac:dyDescent="0.25">
      <c r="M123" t="str">
        <v>CA du Pays Nord Martinique</v>
      </c>
    </row>
    <row r="124" spans="13:13" x14ac:dyDescent="0.25">
      <c r="M124" t="str">
        <v>CA du Pays Voironnais</v>
      </c>
    </row>
    <row r="125" spans="13:13" x14ac:dyDescent="0.25">
      <c r="M125" t="str">
        <v>CA du Puy-en-Velay</v>
      </c>
    </row>
    <row r="126" spans="13:13" x14ac:dyDescent="0.25">
      <c r="M126" t="str">
        <v>CA du Saint-Quentinois</v>
      </c>
    </row>
    <row r="127" spans="13:13" x14ac:dyDescent="0.25">
      <c r="M127" t="str">
        <v>CA du Sicoval</v>
      </c>
    </row>
    <row r="128" spans="13:13" x14ac:dyDescent="0.25">
      <c r="M128" t="str">
        <v>CA du Sud</v>
      </c>
    </row>
    <row r="129" spans="13:13" x14ac:dyDescent="0.25">
      <c r="M129" t="str">
        <v>CA Durance-Lubéron-Verdon Agglomération</v>
      </c>
    </row>
    <row r="130" spans="13:13" x14ac:dyDescent="0.25">
      <c r="M130" t="str">
        <v>CA ECLA  (Espace Communautaire Lons Agglomération)</v>
      </c>
    </row>
    <row r="131" spans="13:13" x14ac:dyDescent="0.25">
      <c r="M131" t="str">
        <v>CA Epernay, Coteaux et Plaine de Champagne</v>
      </c>
    </row>
    <row r="132" spans="13:13" x14ac:dyDescent="0.25">
      <c r="M132" t="str">
        <v>CA Étampois Sud Essonne</v>
      </c>
    </row>
    <row r="133" spans="13:13" x14ac:dyDescent="0.25">
      <c r="M133" t="str">
        <v>CA Evreux Portes de Normandie</v>
      </c>
    </row>
    <row r="134" spans="13:13" x14ac:dyDescent="0.25">
      <c r="M134" t="str">
        <v>CA Fécamp Caux Littoral Agglomération</v>
      </c>
    </row>
    <row r="135" spans="13:13" x14ac:dyDescent="0.25">
      <c r="M135" t="str">
        <v>CA Flers Agglo</v>
      </c>
    </row>
    <row r="136" spans="13:13" x14ac:dyDescent="0.25">
      <c r="M136" t="str">
        <v>CA Fougères Agglomération</v>
      </c>
    </row>
    <row r="137" spans="13:13" x14ac:dyDescent="0.25">
      <c r="M137" t="str">
        <v>CA Gaillac-Graulhet</v>
      </c>
    </row>
    <row r="138" spans="13:13" x14ac:dyDescent="0.25">
      <c r="M138" t="str">
        <v>CA Gap-Tallard-Durance</v>
      </c>
    </row>
    <row r="139" spans="13:13" x14ac:dyDescent="0.25">
      <c r="M139" t="str">
        <v>CA Golfe du Morbihan - Vannes Agglomération</v>
      </c>
    </row>
    <row r="140" spans="13:13" x14ac:dyDescent="0.25">
      <c r="M140" t="str">
        <v>CA Grand Auch Coeur de Gascogne</v>
      </c>
    </row>
    <row r="141" spans="13:13" x14ac:dyDescent="0.25">
      <c r="M141" t="str">
        <v>CA Grand Belfort</v>
      </c>
    </row>
    <row r="142" spans="13:13" x14ac:dyDescent="0.25">
      <c r="M142" t="str">
        <v>CA Grand Calais Terres et Mers</v>
      </c>
    </row>
    <row r="143" spans="13:13" x14ac:dyDescent="0.25">
      <c r="M143" t="str">
        <v>CA Grand Châtellerault</v>
      </c>
    </row>
    <row r="144" spans="13:13" x14ac:dyDescent="0.25">
      <c r="M144" t="str">
        <v>CA Grand Lac</v>
      </c>
    </row>
    <row r="145" spans="13:13" x14ac:dyDescent="0.25">
      <c r="M145" t="str">
        <v>CA Grand Montauban</v>
      </c>
    </row>
    <row r="146" spans="13:13" x14ac:dyDescent="0.25">
      <c r="M146" t="str">
        <v>CA Grand Paris Sud Seine Essonne Sénart</v>
      </c>
    </row>
    <row r="147" spans="13:13" x14ac:dyDescent="0.25">
      <c r="M147" t="str">
        <v>CA Grand Sud Caraïbe</v>
      </c>
    </row>
    <row r="148" spans="13:13" x14ac:dyDescent="0.25">
      <c r="M148" t="str">
        <v>CA Guingamp-Paimpol Agglomération de l'Armor à l'Argoat</v>
      </c>
    </row>
    <row r="149" spans="13:13" x14ac:dyDescent="0.25">
      <c r="M149" t="str">
        <v>CA Haut-Bugey Agglomération</v>
      </c>
    </row>
    <row r="150" spans="13:13" x14ac:dyDescent="0.25">
      <c r="M150" t="str">
        <v>CA Hérault-Méditerranée</v>
      </c>
    </row>
    <row r="151" spans="13:13" x14ac:dyDescent="0.25">
      <c r="M151" t="str">
        <v>CA Intercommunale de la Réunion Est (CIREST)</v>
      </c>
    </row>
    <row r="152" spans="13:13" x14ac:dyDescent="0.25">
      <c r="M152" t="str">
        <v>CA Intercommunale du Nord de la Réunion (CINOR)</v>
      </c>
    </row>
    <row r="153" spans="13:13" x14ac:dyDescent="0.25">
      <c r="M153" t="str">
        <v>CA La Riviéra du Levant</v>
      </c>
    </row>
    <row r="154" spans="13:13" x14ac:dyDescent="0.25">
      <c r="M154" t="str">
        <v>CA La Roche-sur-Yon - Agglomération</v>
      </c>
    </row>
    <row r="155" spans="13:13" x14ac:dyDescent="0.25">
      <c r="M155" t="str">
        <v>CA L'Agglo Foix-Varilhes</v>
      </c>
    </row>
    <row r="156" spans="13:13" x14ac:dyDescent="0.25">
      <c r="M156" t="str">
        <v>CA Lamballe Terre et Mer</v>
      </c>
    </row>
    <row r="157" spans="13:13" x14ac:dyDescent="0.25">
      <c r="M157" t="str">
        <v>CA Lannion-Trégor Communauté</v>
      </c>
    </row>
    <row r="158" spans="13:13" x14ac:dyDescent="0.25">
      <c r="M158" t="str">
        <v>CA Laval Agglomération</v>
      </c>
    </row>
    <row r="159" spans="13:13" x14ac:dyDescent="0.25">
      <c r="M159" t="str">
        <v>CA Le Grand Chalon</v>
      </c>
    </row>
    <row r="160" spans="13:13" x14ac:dyDescent="0.25">
      <c r="M160" t="str">
        <v>CA Le Grand Narbonne</v>
      </c>
    </row>
    <row r="161" spans="13:13" x14ac:dyDescent="0.25">
      <c r="M161" t="str">
        <v>CA Le Grand Périgueux</v>
      </c>
    </row>
    <row r="162" spans="13:13" x14ac:dyDescent="0.25">
      <c r="M162" t="str">
        <v>CA Le Muretain Agglo</v>
      </c>
    </row>
    <row r="163" spans="13:13" x14ac:dyDescent="0.25">
      <c r="M163" t="str">
        <v>CA Les Sables d'Olonne Agglomération</v>
      </c>
    </row>
    <row r="164" spans="13:13" x14ac:dyDescent="0.25">
      <c r="M164" t="str">
        <v>CA Lisieux Normandie</v>
      </c>
    </row>
    <row r="165" spans="13:13" x14ac:dyDescent="0.25">
      <c r="M165" t="str">
        <v>CA Lorient Agglomération</v>
      </c>
    </row>
    <row r="166" spans="13:13" x14ac:dyDescent="0.25">
      <c r="M166" t="str">
        <v>CA Luberon Monts de Vaucluse</v>
      </c>
    </row>
    <row r="167" spans="13:13" x14ac:dyDescent="0.25">
      <c r="M167" t="str">
        <v>CA Lunel Agglo</v>
      </c>
    </row>
    <row r="168" spans="13:13" x14ac:dyDescent="0.25">
      <c r="M168" t="str">
        <v>CA Mâconnais Beaujolais Agglomération</v>
      </c>
    </row>
    <row r="169" spans="13:13" x14ac:dyDescent="0.25">
      <c r="M169" t="str">
        <v>CA Marne et Gondoire</v>
      </c>
    </row>
    <row r="170" spans="13:13" x14ac:dyDescent="0.25">
      <c r="M170" t="str">
        <v>CA Maubeuge Val de Sambre</v>
      </c>
    </row>
    <row r="171" spans="13:13" x14ac:dyDescent="0.25">
      <c r="M171" t="str">
        <v>CA Mauges Communauté</v>
      </c>
    </row>
    <row r="172" spans="13:13" x14ac:dyDescent="0.25">
      <c r="M172" t="str">
        <v>CA Melun Val de Seine</v>
      </c>
    </row>
    <row r="173" spans="13:13" x14ac:dyDescent="0.25">
      <c r="M173" t="str">
        <v>CA Mont de Marsan Agglomération</v>
      </c>
    </row>
    <row r="174" spans="13:13" x14ac:dyDescent="0.25">
      <c r="M174" t="str">
        <v>CA Montargoise et Rives du Loing (AME)</v>
      </c>
    </row>
    <row r="175" spans="13:13" x14ac:dyDescent="0.25">
      <c r="M175" t="str">
        <v>CA Montélimar Agglomération</v>
      </c>
    </row>
    <row r="176" spans="13:13" x14ac:dyDescent="0.25">
      <c r="M176" t="str">
        <v>CA Montluçon Communauté</v>
      </c>
    </row>
    <row r="177" spans="13:13" x14ac:dyDescent="0.25">
      <c r="M177" t="str">
        <v>CA Mont-Saint-Michel-Normandie</v>
      </c>
    </row>
    <row r="178" spans="13:13" x14ac:dyDescent="0.25">
      <c r="M178" t="str">
        <v>CA Morlaix Communauté</v>
      </c>
    </row>
    <row r="179" spans="13:13" x14ac:dyDescent="0.25">
      <c r="M179" t="str">
        <v>CA Moulins Communauté</v>
      </c>
    </row>
    <row r="180" spans="13:13" x14ac:dyDescent="0.25">
      <c r="M180" t="str">
        <v>CA Mulhouse Alsace Agglomération</v>
      </c>
    </row>
    <row r="181" spans="13:13" x14ac:dyDescent="0.25">
      <c r="M181" t="str">
        <v>CA Paris - Vallée de la Marne</v>
      </c>
    </row>
    <row r="182" spans="13:13" x14ac:dyDescent="0.25">
      <c r="M182" t="str">
        <v>CA Pau Béarn Pyrénées</v>
      </c>
    </row>
    <row r="183" spans="13:13" x14ac:dyDescent="0.25">
      <c r="M183" t="str">
        <v>CA Pays de Montbéliard Agglomération</v>
      </c>
    </row>
    <row r="184" spans="13:13" x14ac:dyDescent="0.25">
      <c r="M184" t="str">
        <v>CA Plaine Vallée</v>
      </c>
    </row>
    <row r="185" spans="13:13" x14ac:dyDescent="0.25">
      <c r="M185" t="str">
        <v>CA Pornic Agglo Pays de Retz</v>
      </c>
    </row>
    <row r="186" spans="13:13" x14ac:dyDescent="0.25">
      <c r="M186" t="str">
        <v>CA Porte de l'Isère (CAPI)</v>
      </c>
    </row>
    <row r="187" spans="13:13" x14ac:dyDescent="0.25">
      <c r="M187" t="str">
        <v>CA Privas Centre Ardèche</v>
      </c>
    </row>
    <row r="188" spans="13:13" x14ac:dyDescent="0.25">
      <c r="M188" t="str">
        <v>CA Provence-Alpes-Agglomération</v>
      </c>
    </row>
    <row r="189" spans="13:13" x14ac:dyDescent="0.25">
      <c r="M189" t="str">
        <v>CA Quimper Bretagne Occidentale</v>
      </c>
    </row>
    <row r="190" spans="13:13" x14ac:dyDescent="0.25">
      <c r="M190" t="str">
        <v>CA Quimperlé Communauté</v>
      </c>
    </row>
    <row r="191" spans="13:13" x14ac:dyDescent="0.25">
      <c r="M191" t="str">
        <v>CA Rambouillet Territoires</v>
      </c>
    </row>
    <row r="192" spans="13:13" x14ac:dyDescent="0.25">
      <c r="M192" t="str">
        <v>CA Redon Agglomération</v>
      </c>
    </row>
    <row r="193" spans="13:13" x14ac:dyDescent="0.25">
      <c r="M193" t="str">
        <v>CA Riom Limagne et Volcans</v>
      </c>
    </row>
    <row r="194" spans="13:13" x14ac:dyDescent="0.25">
      <c r="M194" t="str">
        <v>CA Roannais Agglomération</v>
      </c>
    </row>
    <row r="195" spans="13:13" x14ac:dyDescent="0.25">
      <c r="M195" t="str">
        <v>CA Rochefort Océan</v>
      </c>
    </row>
    <row r="196" spans="13:13" x14ac:dyDescent="0.25">
      <c r="M196" t="str">
        <v>CA Rodez Agglomération</v>
      </c>
    </row>
    <row r="197" spans="13:13" x14ac:dyDescent="0.25">
      <c r="M197" t="str">
        <v>CA Roissy Pays de France</v>
      </c>
    </row>
    <row r="198" spans="13:13" x14ac:dyDescent="0.25">
      <c r="M198" t="str">
        <v>CA Royan Atlantique</v>
      </c>
    </row>
    <row r="199" spans="13:13" x14ac:dyDescent="0.25">
      <c r="M199" t="str">
        <v>CA Saint Germain Boucles de Seine</v>
      </c>
    </row>
    <row r="200" spans="13:13" x14ac:dyDescent="0.25">
      <c r="M200" t="str">
        <v>CA Saint-Avold Synergie</v>
      </c>
    </row>
    <row r="201" spans="13:13" x14ac:dyDescent="0.25">
      <c r="M201" t="str">
        <v>CA Saint-Brieuc Armor Agglomération</v>
      </c>
    </row>
    <row r="202" spans="13:13" x14ac:dyDescent="0.25">
      <c r="M202" t="str">
        <v>CA Saint-Lô Agglo</v>
      </c>
    </row>
    <row r="203" spans="13:13" x14ac:dyDescent="0.25">
      <c r="M203" t="str">
        <v>CA Saint-Louis Agglomération</v>
      </c>
    </row>
    <row r="204" spans="13:13" x14ac:dyDescent="0.25">
      <c r="M204" t="str">
        <v>CA Sarreguemines Confluences</v>
      </c>
    </row>
    <row r="205" spans="13:13" x14ac:dyDescent="0.25">
      <c r="M205" t="str">
        <v>CA Saumur Val de Loire</v>
      </c>
    </row>
    <row r="206" spans="13:13" x14ac:dyDescent="0.25">
      <c r="M206" t="str">
        <v>CA Seine Normandie Agglomération</v>
      </c>
    </row>
    <row r="207" spans="13:13" x14ac:dyDescent="0.25">
      <c r="M207" t="str">
        <v>CA Seine-Eure</v>
      </c>
    </row>
    <row r="208" spans="13:13" x14ac:dyDescent="0.25">
      <c r="M208" t="str">
        <v>CA Sète Agglopôle Méditerranée</v>
      </c>
    </row>
    <row r="209" spans="13:13" x14ac:dyDescent="0.25">
      <c r="M209" t="str">
        <v>CA Sud Sainte Baume</v>
      </c>
    </row>
    <row r="210" spans="13:13" x14ac:dyDescent="0.25">
      <c r="M210" t="str">
        <v>CA Tarbes-Lourdes-Pyrénées</v>
      </c>
    </row>
    <row r="211" spans="13:13" x14ac:dyDescent="0.25">
      <c r="M211" t="str">
        <v>CA Terres de Montaigu</v>
      </c>
    </row>
    <row r="212" spans="13:13" x14ac:dyDescent="0.25">
      <c r="M212" t="str">
        <v>CA Territoire de la Côte Ouest (TCO)</v>
      </c>
    </row>
    <row r="213" spans="13:13" x14ac:dyDescent="0.25">
      <c r="M213" t="str">
        <v>CA Territoires Vendômois</v>
      </c>
    </row>
    <row r="214" spans="13:13" x14ac:dyDescent="0.25">
      <c r="M214" t="str">
        <v>CA Thonon Agglomération</v>
      </c>
    </row>
    <row r="215" spans="13:13" x14ac:dyDescent="0.25">
      <c r="M215" t="str">
        <v>CA Troyes Champagne Métropole</v>
      </c>
    </row>
    <row r="216" spans="13:13" x14ac:dyDescent="0.25">
      <c r="M216" t="str">
        <v>CA Tulle Agglo</v>
      </c>
    </row>
    <row r="217" spans="13:13" x14ac:dyDescent="0.25">
      <c r="M217" t="str">
        <v>CA Val de Garonne Agglomération</v>
      </c>
    </row>
    <row r="218" spans="13:13" x14ac:dyDescent="0.25">
      <c r="M218" t="str">
        <v>CA Val d'Europe Agglomération</v>
      </c>
    </row>
    <row r="219" spans="13:13" x14ac:dyDescent="0.25">
      <c r="M219" t="str">
        <v>CA Val d'Yerres Val de Seine</v>
      </c>
    </row>
    <row r="220" spans="13:13" x14ac:dyDescent="0.25">
      <c r="M220" t="str">
        <v>CA Val Parisis</v>
      </c>
    </row>
    <row r="221" spans="13:13" x14ac:dyDescent="0.25">
      <c r="M221" t="str">
        <v>CA Valence Romans Agglo</v>
      </c>
    </row>
    <row r="222" spans="13:13" x14ac:dyDescent="0.25">
      <c r="M222" t="str">
        <v>CA Valenciennes Métropole</v>
      </c>
    </row>
    <row r="223" spans="13:13" x14ac:dyDescent="0.25">
      <c r="M223" t="str">
        <v>CA Ventoux-Comtat-Venaissin (COVE)</v>
      </c>
    </row>
    <row r="224" spans="13:13" x14ac:dyDescent="0.25">
      <c r="M224" t="str">
        <v>CA Versailles Grand Parc (CAVGP)</v>
      </c>
    </row>
    <row r="225" spans="13:13" x14ac:dyDescent="0.25">
      <c r="M225" t="str">
        <v>CA Vichy Communauté</v>
      </c>
    </row>
    <row r="226" spans="13:13" x14ac:dyDescent="0.25">
      <c r="M226" t="str">
        <v>CA Vienne Condrieu</v>
      </c>
    </row>
    <row r="227" spans="13:13" x14ac:dyDescent="0.25">
      <c r="M227" t="str">
        <v>CA Villefranche Beaujolais Saône</v>
      </c>
    </row>
    <row r="228" spans="13:13" x14ac:dyDescent="0.25">
      <c r="M228" t="str">
        <v>CA Vitré Communauté</v>
      </c>
    </row>
    <row r="229" spans="13:13" x14ac:dyDescent="0.25">
      <c r="M229" t="str">
        <v>CC Anjou Bleu Communauté</v>
      </c>
    </row>
    <row r="230" spans="13:13" x14ac:dyDescent="0.25">
      <c r="M230" t="str">
        <v>CC Ardèche Rhône Coiron</v>
      </c>
    </row>
    <row r="231" spans="13:13" x14ac:dyDescent="0.25">
      <c r="M231" t="str">
        <v>CC Auray Quiberon Terre Atlantique</v>
      </c>
    </row>
    <row r="232" spans="13:13" x14ac:dyDescent="0.25">
      <c r="M232" t="str">
        <v>CC Baugeois Vallée</v>
      </c>
    </row>
    <row r="233" spans="13:13" x14ac:dyDescent="0.25">
      <c r="M233" t="str">
        <v>CC Beaucaire Terre d'Argence</v>
      </c>
    </row>
    <row r="234" spans="13:13" x14ac:dyDescent="0.25">
      <c r="M234" t="str">
        <v>CC Bugey Sud</v>
      </c>
    </row>
    <row r="235" spans="13:13" x14ac:dyDescent="0.25">
      <c r="M235" t="str">
        <v>CC Carmausin-Ségala</v>
      </c>
    </row>
    <row r="236" spans="13:13" x14ac:dyDescent="0.25">
      <c r="M236" t="str">
        <v>CC Caux - Austreberthe</v>
      </c>
    </row>
    <row r="237" spans="13:13" x14ac:dyDescent="0.25">
      <c r="M237" t="str">
        <v>CC Challans-Gois Communauté</v>
      </c>
    </row>
    <row r="238" spans="13:13" x14ac:dyDescent="0.25">
      <c r="M238" t="str">
        <v>CC Châteaubriant-Derval</v>
      </c>
    </row>
    <row r="239" spans="13:13" x14ac:dyDescent="0.25">
      <c r="M239" t="str">
        <v>CC Cluses-Arve et Montagnes</v>
      </c>
    </row>
    <row r="240" spans="13:13" x14ac:dyDescent="0.25">
      <c r="M240" t="str">
        <v>CC Coeur de France</v>
      </c>
    </row>
    <row r="241" spans="13:13" x14ac:dyDescent="0.25">
      <c r="M241" t="str">
        <v>CC Coeur de Loire</v>
      </c>
    </row>
    <row r="242" spans="13:13" x14ac:dyDescent="0.25">
      <c r="M242" t="str">
        <v>CC Coeur de Lozère</v>
      </c>
    </row>
    <row r="243" spans="13:13" x14ac:dyDescent="0.25">
      <c r="M243" t="str">
        <v>CC Coeur et Coteaux du Comminges</v>
      </c>
    </row>
    <row r="244" spans="13:13" x14ac:dyDescent="0.25">
      <c r="M244" t="str">
        <v>CC Couserans-Pyrénées</v>
      </c>
    </row>
    <row r="245" spans="13:13" x14ac:dyDescent="0.25">
      <c r="M245" t="str">
        <v>CC Coutances Mer et Bocage</v>
      </c>
    </row>
    <row r="246" spans="13:13" x14ac:dyDescent="0.25">
      <c r="M246" t="str">
        <v>CC de Bayeux Intercom</v>
      </c>
    </row>
    <row r="247" spans="13:13" x14ac:dyDescent="0.25">
      <c r="M247" t="str">
        <v>CC de Cèze Cévennes</v>
      </c>
    </row>
    <row r="248" spans="13:13" x14ac:dyDescent="0.25">
      <c r="M248" t="str">
        <v>CC de Freyming-Merlebach</v>
      </c>
    </row>
    <row r="249" spans="13:13" x14ac:dyDescent="0.25">
      <c r="M249" t="str">
        <v>CC de Granville, Terre et Mer</v>
      </c>
    </row>
    <row r="250" spans="13:13" x14ac:dyDescent="0.25">
      <c r="M250" t="str">
        <v>CC de la Côtière à Montluel</v>
      </c>
    </row>
    <row r="251" spans="13:13" x14ac:dyDescent="0.25">
      <c r="M251" t="str">
        <v>CC de la Plaine de l'Ain</v>
      </c>
    </row>
    <row r="252" spans="13:13" x14ac:dyDescent="0.25">
      <c r="M252" t="str">
        <v>CC de la Porte des Vosges Méridionales</v>
      </c>
    </row>
    <row r="253" spans="13:13" x14ac:dyDescent="0.25">
      <c r="M253" t="str">
        <v>CC de la Région de Guebwiller</v>
      </c>
    </row>
    <row r="254" spans="13:13" x14ac:dyDescent="0.25">
      <c r="M254" t="str">
        <v>CC de la Vallée de l'Oise et des Trois Forêts</v>
      </c>
    </row>
    <row r="255" spans="13:13" x14ac:dyDescent="0.25">
      <c r="M255" t="str">
        <v>CC de la Vallée du Gapeau</v>
      </c>
    </row>
    <row r="256" spans="13:13" x14ac:dyDescent="0.25">
      <c r="M256" t="str">
        <v>CC de la Vallée du Garon (CCVG)</v>
      </c>
    </row>
    <row r="257" spans="13:13" x14ac:dyDescent="0.25">
      <c r="M257" t="str">
        <v>CC de Lacq-Orthez</v>
      </c>
    </row>
    <row r="258" spans="13:13" x14ac:dyDescent="0.25">
      <c r="M258" t="str">
        <v>CC de l'Agglomération Migennoise</v>
      </c>
    </row>
    <row r="259" spans="13:13" x14ac:dyDescent="0.25">
      <c r="M259" t="str">
        <v>CC de l'Aire Cantilienne</v>
      </c>
    </row>
    <row r="260" spans="13:13" x14ac:dyDescent="0.25">
      <c r="M260" t="str">
        <v>CC de l'Arc Mosellan</v>
      </c>
    </row>
    <row r="261" spans="13:13" x14ac:dyDescent="0.25">
      <c r="M261" t="str">
        <v>CC de l'Est Lyonnais (CCEL)</v>
      </c>
    </row>
    <row r="262" spans="13:13" x14ac:dyDescent="0.25">
      <c r="M262" t="str">
        <v>CC de l'Ouest Guyanais</v>
      </c>
    </row>
    <row r="263" spans="13:13" x14ac:dyDescent="0.25">
      <c r="M263" t="str">
        <v>CC de Millau Grands Causses</v>
      </c>
    </row>
    <row r="264" spans="13:13" x14ac:dyDescent="0.25">
      <c r="M264" t="str">
        <v>CC de Montesquieu</v>
      </c>
    </row>
    <row r="265" spans="13:13" x14ac:dyDescent="0.25">
      <c r="M265" t="str">
        <v>CC de Parthenay-Gâtine</v>
      </c>
    </row>
    <row r="266" spans="13:13" x14ac:dyDescent="0.25">
      <c r="M266" t="str">
        <v>CC de Petite Camargue</v>
      </c>
    </row>
    <row r="267" spans="13:13" x14ac:dyDescent="0.25">
      <c r="M267" t="str">
        <v>CC de Petite-Terre</v>
      </c>
    </row>
    <row r="268" spans="13:13" x14ac:dyDescent="0.25">
      <c r="M268" t="str">
        <v>CC de Pont-Audemer / Val de Risle</v>
      </c>
    </row>
    <row r="269" spans="13:13" x14ac:dyDescent="0.25">
      <c r="M269" t="str">
        <v>CC de Sélestat</v>
      </c>
    </row>
    <row r="270" spans="13:13" x14ac:dyDescent="0.25">
      <c r="M270" t="str">
        <v>CC de Thann-Cernay</v>
      </c>
    </row>
    <row r="271" spans="13:13" x14ac:dyDescent="0.25">
      <c r="M271" t="str">
        <v>CC de Vie et Boulogne</v>
      </c>
    </row>
    <row r="272" spans="13:13" x14ac:dyDescent="0.25">
      <c r="M272" t="str">
        <v>CC de Vitry, Champagne et Der</v>
      </c>
    </row>
    <row r="273" spans="13:13" x14ac:dyDescent="0.25">
      <c r="M273" t="str">
        <v>CC d'Erdre et Gesvres</v>
      </c>
    </row>
    <row r="274" spans="13:13" x14ac:dyDescent="0.25">
      <c r="M274" t="str">
        <v>CC des Albères, de la Côte Vermeille et de l'Illibéris</v>
      </c>
    </row>
    <row r="275" spans="13:13" x14ac:dyDescent="0.25">
      <c r="M275" t="str">
        <v>CC des Grands Lacs</v>
      </c>
    </row>
    <row r="276" spans="13:13" x14ac:dyDescent="0.25">
      <c r="M276" t="str">
        <v>CC des Pays de L'Aigle</v>
      </c>
    </row>
    <row r="277" spans="13:13" x14ac:dyDescent="0.25">
      <c r="M277" t="str">
        <v>CC des Pays d'Oise et d'Halatte</v>
      </c>
    </row>
    <row r="278" spans="13:13" x14ac:dyDescent="0.25">
      <c r="M278" t="str">
        <v>CC des Portes d'Ariège Pyrénées</v>
      </c>
    </row>
    <row r="279" spans="13:13" x14ac:dyDescent="0.25">
      <c r="M279" t="str">
        <v>CC des Portes de Romilly sur Seine</v>
      </c>
    </row>
    <row r="280" spans="13:13" x14ac:dyDescent="0.25">
      <c r="M280" t="str">
        <v>CC des Sablons</v>
      </c>
    </row>
    <row r="281" spans="13:13" x14ac:dyDescent="0.25">
      <c r="M281" t="str">
        <v>CC des Savanes</v>
      </c>
    </row>
    <row r="282" spans="13:13" x14ac:dyDescent="0.25">
      <c r="M282" t="str">
        <v>CC des Trois Rivières</v>
      </c>
    </row>
    <row r="283" spans="13:13" x14ac:dyDescent="0.25">
      <c r="M283" t="str">
        <v>CC du Bassin Auterivain Haut-Garonnais</v>
      </c>
    </row>
    <row r="284" spans="13:13" x14ac:dyDescent="0.25">
      <c r="M284" t="str">
        <v>CC du Bassin d'Aubenas</v>
      </c>
    </row>
    <row r="285" spans="13:13" x14ac:dyDescent="0.25">
      <c r="M285" t="str">
        <v>CC du Bassin de Pompey</v>
      </c>
    </row>
    <row r="286" spans="13:13" x14ac:dyDescent="0.25">
      <c r="M286" t="str">
        <v>CC du Bassin de Pont-à-Mousson</v>
      </c>
    </row>
    <row r="287" spans="13:13" x14ac:dyDescent="0.25">
      <c r="M287" t="str">
        <v>CC du Canton d'Erstein</v>
      </c>
    </row>
    <row r="288" spans="13:13" x14ac:dyDescent="0.25">
      <c r="M288" t="str">
        <v>CC du Centre-Ouest</v>
      </c>
    </row>
    <row r="289" spans="13:13" x14ac:dyDescent="0.25">
      <c r="M289" t="str">
        <v>CC du Clermontais</v>
      </c>
    </row>
    <row r="290" spans="13:13" x14ac:dyDescent="0.25">
      <c r="M290" t="str">
        <v>CC du Clermontois</v>
      </c>
    </row>
    <row r="291" spans="13:13" x14ac:dyDescent="0.25">
      <c r="M291" t="str">
        <v>CC du Genevois</v>
      </c>
    </row>
    <row r="292" spans="13:13" x14ac:dyDescent="0.25">
      <c r="M292" t="str">
        <v>CC du Golfe de Saint-Tropez</v>
      </c>
    </row>
    <row r="293" spans="13:13" x14ac:dyDescent="0.25">
      <c r="M293" t="str">
        <v>CC du Grand Autunois Morvan</v>
      </c>
    </row>
    <row r="294" spans="13:13" x14ac:dyDescent="0.25">
      <c r="M294" t="str">
        <v>CC du Grand Châteaudun</v>
      </c>
    </row>
    <row r="295" spans="13:13" x14ac:dyDescent="0.25">
      <c r="M295" t="str">
        <v>CC du Grand Cubzaguais</v>
      </c>
    </row>
    <row r="296" spans="13:13" x14ac:dyDescent="0.25">
      <c r="M296" t="str">
        <v>CC du Grand Langres</v>
      </c>
    </row>
    <row r="297" spans="13:13" x14ac:dyDescent="0.25">
      <c r="M297" t="str">
        <v>CC du Grand Pic Saint-Loup</v>
      </c>
    </row>
    <row r="298" spans="13:13" x14ac:dyDescent="0.25">
      <c r="M298" t="str">
        <v>CC du Grand Pontarlier</v>
      </c>
    </row>
    <row r="299" spans="13:13" x14ac:dyDescent="0.25">
      <c r="M299" t="str">
        <v>CC du Haut Béarn</v>
      </c>
    </row>
    <row r="300" spans="13:13" x14ac:dyDescent="0.25">
      <c r="M300" t="str">
        <v>CC du Haut Val d'Oise</v>
      </c>
    </row>
    <row r="301" spans="13:13" x14ac:dyDescent="0.25">
      <c r="M301" t="str">
        <v>CC du Jovinien</v>
      </c>
    </row>
    <row r="302" spans="13:13" x14ac:dyDescent="0.25">
      <c r="M302" t="str">
        <v>CC du Limouxin</v>
      </c>
    </row>
    <row r="303" spans="13:13" x14ac:dyDescent="0.25">
      <c r="M303" t="str">
        <v>CC du Pays d'Ancenis</v>
      </c>
    </row>
    <row r="304" spans="13:13" x14ac:dyDescent="0.25">
      <c r="M304" t="str">
        <v>CC du Pays de Château-Gontier</v>
      </c>
    </row>
    <row r="305" spans="13:13" x14ac:dyDescent="0.25">
      <c r="M305" t="str">
        <v>CC du Pays de Fontenay-Vendée</v>
      </c>
    </row>
    <row r="306" spans="13:13" x14ac:dyDescent="0.25">
      <c r="M306" t="str">
        <v>CC du Pays de Honfleur-Beuzeville</v>
      </c>
    </row>
    <row r="307" spans="13:13" x14ac:dyDescent="0.25">
      <c r="M307" t="str">
        <v>CC du Pays de Lure</v>
      </c>
    </row>
    <row r="308" spans="13:13" x14ac:dyDescent="0.25">
      <c r="M308" t="str">
        <v>CC du Pays de Luxeuil</v>
      </c>
    </row>
    <row r="309" spans="13:13" x14ac:dyDescent="0.25">
      <c r="M309" t="str">
        <v>CC du Pays de Mormal</v>
      </c>
    </row>
    <row r="310" spans="13:13" x14ac:dyDescent="0.25">
      <c r="M310" t="str">
        <v>CC du Pays de Pontchâteau St-Gildas-des-Bois</v>
      </c>
    </row>
    <row r="311" spans="13:13" x14ac:dyDescent="0.25">
      <c r="M311" t="str">
        <v>CC du Pays de Saverne</v>
      </c>
    </row>
    <row r="312" spans="13:13" x14ac:dyDescent="0.25">
      <c r="M312" t="str">
        <v>CC du Pays de Valois</v>
      </c>
    </row>
    <row r="313" spans="13:13" x14ac:dyDescent="0.25">
      <c r="M313" t="str">
        <v>CC du Pays des Herbiers</v>
      </c>
    </row>
    <row r="314" spans="13:13" x14ac:dyDescent="0.25">
      <c r="M314" t="str">
        <v>CC du Pays d'Héricourt</v>
      </c>
    </row>
    <row r="315" spans="13:13" x14ac:dyDescent="0.25">
      <c r="M315" t="str">
        <v>CC du Pays Foyen</v>
      </c>
    </row>
    <row r="316" spans="13:13" x14ac:dyDescent="0.25">
      <c r="M316" t="str">
        <v>CC du Pays Noyonnais</v>
      </c>
    </row>
    <row r="317" spans="13:13" x14ac:dyDescent="0.25">
      <c r="M317" t="str">
        <v>CC du Pays Orne Moselle</v>
      </c>
    </row>
    <row r="318" spans="13:13" x14ac:dyDescent="0.25">
      <c r="M318" t="str">
        <v>CC du Pays Rethélois</v>
      </c>
    </row>
    <row r="319" spans="13:13" x14ac:dyDescent="0.25">
      <c r="M319" t="str">
        <v>CC du Pays Sabolien</v>
      </c>
    </row>
    <row r="320" spans="13:13" x14ac:dyDescent="0.25">
      <c r="M320" t="str">
        <v>CC du Perche</v>
      </c>
    </row>
    <row r="321" spans="13:13" x14ac:dyDescent="0.25">
      <c r="M321" t="str">
        <v>CC du Pithiverais</v>
      </c>
    </row>
    <row r="322" spans="13:13" x14ac:dyDescent="0.25">
      <c r="M322" t="str">
        <v>CC du Provinois</v>
      </c>
    </row>
    <row r="323" spans="13:13" x14ac:dyDescent="0.25">
      <c r="M323" t="str">
        <v>CC du Romorantinais et du Monestois</v>
      </c>
    </row>
    <row r="324" spans="13:13" x14ac:dyDescent="0.25">
      <c r="M324" t="str">
        <v>CC du Seignanx</v>
      </c>
    </row>
    <row r="325" spans="13:13" x14ac:dyDescent="0.25">
      <c r="M325" t="str">
        <v>CC du Sud</v>
      </c>
    </row>
    <row r="326" spans="13:13" x14ac:dyDescent="0.25">
      <c r="M326" t="str">
        <v>CC du Sud Avesnois</v>
      </c>
    </row>
    <row r="327" spans="13:13" x14ac:dyDescent="0.25">
      <c r="M327" t="str">
        <v>CC du Sud Corse</v>
      </c>
    </row>
    <row r="328" spans="13:13" x14ac:dyDescent="0.25">
      <c r="M328" t="str">
        <v>CC du Sud Estuaire</v>
      </c>
    </row>
    <row r="329" spans="13:13" x14ac:dyDescent="0.25">
      <c r="M329" t="str">
        <v>CC du Territoire de Lunéville à Baccarat</v>
      </c>
    </row>
    <row r="330" spans="13:13" x14ac:dyDescent="0.25">
      <c r="M330" t="str">
        <v>CC du Thouarsais</v>
      </c>
    </row>
    <row r="331" spans="13:13" x14ac:dyDescent="0.25">
      <c r="M331" t="str">
        <v>CC du Val d'Amboise</v>
      </c>
    </row>
    <row r="332" spans="13:13" x14ac:dyDescent="0.25">
      <c r="M332" t="str">
        <v>CC du Val de Drôme en Biovallée</v>
      </c>
    </row>
    <row r="333" spans="13:13" x14ac:dyDescent="0.25">
      <c r="M333" t="str">
        <v>CC du Val de Sully</v>
      </c>
    </row>
    <row r="334" spans="13:13" x14ac:dyDescent="0.25">
      <c r="M334" t="str">
        <v>CC du Vexin Normand</v>
      </c>
    </row>
    <row r="335" spans="13:13" x14ac:dyDescent="0.25">
      <c r="M335" t="str">
        <v>CC du Warndt</v>
      </c>
    </row>
    <row r="336" spans="13:13" x14ac:dyDescent="0.25">
      <c r="M336" t="str">
        <v>CC Entre Bièvre et Rhône</v>
      </c>
    </row>
    <row r="337" spans="13:13" x14ac:dyDescent="0.25">
      <c r="M337" t="str">
        <v>CC Faucigny - Glières</v>
      </c>
    </row>
    <row r="338" spans="13:13" x14ac:dyDescent="0.25">
      <c r="M338" t="str">
        <v>CC Giennoises</v>
      </c>
    </row>
    <row r="339" spans="13:13" x14ac:dyDescent="0.25">
      <c r="M339" t="str">
        <v>CC Grand Orb Communauté de Communes en Languedoc</v>
      </c>
    </row>
    <row r="340" spans="13:13" x14ac:dyDescent="0.25">
      <c r="M340" t="str">
        <v>CC Grand-Figeac</v>
      </c>
    </row>
    <row r="341" spans="13:13" x14ac:dyDescent="0.25">
      <c r="M341" t="str">
        <v>CC Haut-Jura Saint-Claude</v>
      </c>
    </row>
    <row r="342" spans="13:13" x14ac:dyDescent="0.25">
      <c r="M342" t="str">
        <v>CC Intercom Bernay Terres de Normandie</v>
      </c>
    </row>
    <row r="343" spans="13:13" x14ac:dyDescent="0.25">
      <c r="M343" t="str">
        <v>CC Intercom de la Vire au Noireau</v>
      </c>
    </row>
    <row r="344" spans="13:13" x14ac:dyDescent="0.25">
      <c r="M344" t="str">
        <v>CC Jalle-Eau-Bourde</v>
      </c>
    </row>
    <row r="345" spans="13:13" x14ac:dyDescent="0.25">
      <c r="M345" t="str">
        <v>CC Lodévois et Larzac</v>
      </c>
    </row>
    <row r="346" spans="13:13" x14ac:dyDescent="0.25">
      <c r="M346" t="str">
        <v>CC Loire Layon Aubance</v>
      </c>
    </row>
    <row r="347" spans="13:13" x14ac:dyDescent="0.25">
      <c r="M347" t="str">
        <v>CC Mayenne Communauté</v>
      </c>
    </row>
    <row r="348" spans="13:13" x14ac:dyDescent="0.25">
      <c r="M348" t="str">
        <v>CC Méditerranée Porte des Maures</v>
      </c>
    </row>
    <row r="349" spans="13:13" x14ac:dyDescent="0.25">
      <c r="M349" t="str">
        <v>CC Moret Seine et Loing</v>
      </c>
    </row>
    <row r="350" spans="13:13" x14ac:dyDescent="0.25">
      <c r="M350" t="str">
        <v>CC Pays d'Apt-Luberon</v>
      </c>
    </row>
    <row r="351" spans="13:13" x14ac:dyDescent="0.25">
      <c r="M351" t="str">
        <v>CC Pays de Montereau</v>
      </c>
    </row>
    <row r="352" spans="13:13" x14ac:dyDescent="0.25">
      <c r="M352" t="str">
        <v>CC Pays de Nemours</v>
      </c>
    </row>
    <row r="353" spans="13:13" x14ac:dyDescent="0.25">
      <c r="M353" t="str">
        <v>CC Pays du Mont-Blanc</v>
      </c>
    </row>
    <row r="354" spans="13:13" x14ac:dyDescent="0.25">
      <c r="M354" t="str">
        <v>CC Pays d'Uzès</v>
      </c>
    </row>
    <row r="355" spans="13:13" x14ac:dyDescent="0.25">
      <c r="M355" t="str">
        <v>CC Pévèle-Carembault</v>
      </c>
    </row>
    <row r="356" spans="13:13" x14ac:dyDescent="0.25">
      <c r="M356" t="str">
        <v>CC Pontivy Communauté</v>
      </c>
    </row>
    <row r="357" spans="13:13" x14ac:dyDescent="0.25">
      <c r="M357" t="str">
        <v>CC Porte de Dromardèche</v>
      </c>
    </row>
    <row r="358" spans="13:13" x14ac:dyDescent="0.25">
      <c r="M358" t="str">
        <v>CC Région Lézignanaise, Corbières et Minervois</v>
      </c>
    </row>
    <row r="359" spans="13:13" x14ac:dyDescent="0.25">
      <c r="M359" t="str">
        <v>CC Retz en Valois</v>
      </c>
    </row>
    <row r="360" spans="13:13" x14ac:dyDescent="0.25">
      <c r="M360" t="str">
        <v>CC Rhône Crussol</v>
      </c>
    </row>
    <row r="361" spans="13:13" x14ac:dyDescent="0.25">
      <c r="M361" t="str">
        <v>CC Rives de Moselle</v>
      </c>
    </row>
    <row r="362" spans="13:13" x14ac:dyDescent="0.25">
      <c r="M362" t="str">
        <v>CC Rumilly Terre de Savoie</v>
      </c>
    </row>
    <row r="363" spans="13:13" x14ac:dyDescent="0.25">
      <c r="M363" t="str">
        <v>CC Saône-Beaujolais</v>
      </c>
    </row>
    <row r="364" spans="13:13" x14ac:dyDescent="0.25">
      <c r="M364" t="str">
        <v>CC Sarrebourg Moselle Sud</v>
      </c>
    </row>
    <row r="365" spans="13:13" x14ac:dyDescent="0.25">
      <c r="M365" t="str">
        <v>CC Tarn-Agout</v>
      </c>
    </row>
    <row r="366" spans="13:13" x14ac:dyDescent="0.25">
      <c r="M366" t="str">
        <v>CC Terres des Confluences</v>
      </c>
    </row>
    <row r="367" spans="13:13" x14ac:dyDescent="0.25">
      <c r="M367" t="str">
        <v>CC Terres Touloises</v>
      </c>
    </row>
    <row r="368" spans="13:13" x14ac:dyDescent="0.25">
      <c r="M368" t="str">
        <v>CC Thelloise</v>
      </c>
    </row>
    <row r="369" spans="13:13" x14ac:dyDescent="0.25">
      <c r="M369" t="str">
        <v>CC Thiers Dore et Montagne</v>
      </c>
    </row>
    <row r="370" spans="13:13" x14ac:dyDescent="0.25">
      <c r="M370" t="str">
        <v>CC Touraine-Est Vallées</v>
      </c>
    </row>
    <row r="371" spans="13:13" x14ac:dyDescent="0.25">
      <c r="M371" t="str">
        <v>CC Val de Gray</v>
      </c>
    </row>
    <row r="372" spans="13:13" x14ac:dyDescent="0.25">
      <c r="M372" t="str">
        <v>CC Vierzon-Sologne-Berry</v>
      </c>
    </row>
    <row r="373" spans="13:13" x14ac:dyDescent="0.25">
      <c r="M373" t="str">
        <v>Clermont Auvergne Métropole</v>
      </c>
    </row>
    <row r="374" spans="13:13" x14ac:dyDescent="0.25">
      <c r="M374" t="str">
        <v>CU Angers Loire Métropole</v>
      </c>
    </row>
    <row r="375" spans="13:13" x14ac:dyDescent="0.25">
      <c r="M375" t="str">
        <v>CU Caen la Mer</v>
      </c>
    </row>
    <row r="376" spans="13:13" x14ac:dyDescent="0.25">
      <c r="M376" t="str">
        <v>CU d'Alençon</v>
      </c>
    </row>
    <row r="377" spans="13:13" x14ac:dyDescent="0.25">
      <c r="M377" t="str">
        <v>CU d'Arras</v>
      </c>
    </row>
    <row r="378" spans="13:13" x14ac:dyDescent="0.25">
      <c r="M378" t="str">
        <v>CU de Dunkerque</v>
      </c>
    </row>
    <row r="379" spans="13:13" x14ac:dyDescent="0.25">
      <c r="M379" t="str">
        <v>CU du Grand Poitiers</v>
      </c>
    </row>
    <row r="380" spans="13:13" x14ac:dyDescent="0.25">
      <c r="M380" t="str">
        <v>CU du Grand Reims</v>
      </c>
    </row>
    <row r="381" spans="13:13" x14ac:dyDescent="0.25">
      <c r="M381" t="str">
        <v>CU Grand Besançon Métropole</v>
      </c>
    </row>
    <row r="382" spans="13:13" x14ac:dyDescent="0.25">
      <c r="M382" t="str">
        <v>CU Grand Paris Seine et Oise</v>
      </c>
    </row>
    <row r="383" spans="13:13" x14ac:dyDescent="0.25">
      <c r="M383" t="str">
        <v>CU Le Creusot Montceau-les-Mines</v>
      </c>
    </row>
    <row r="384" spans="13:13" x14ac:dyDescent="0.25">
      <c r="M384" t="str">
        <v>CU Le Mans Métropole</v>
      </c>
    </row>
    <row r="385" spans="13:13" x14ac:dyDescent="0.25">
      <c r="M385" t="str">
        <v>CU Limoges Métropole</v>
      </c>
    </row>
    <row r="386" spans="13:13" x14ac:dyDescent="0.25">
      <c r="M386" t="str">
        <v>CU Perpignan Méditerranée Métropole</v>
      </c>
    </row>
    <row r="387" spans="13:13" x14ac:dyDescent="0.25">
      <c r="M387" t="str">
        <v>Dijon Métropole</v>
      </c>
    </row>
    <row r="388" spans="13:13" x14ac:dyDescent="0.25">
      <c r="M388" t="str">
        <v>Dracénie Provence Verdon Agglomération</v>
      </c>
    </row>
    <row r="389" spans="13:13" x14ac:dyDescent="0.25">
      <c r="M389" t="str">
        <v>Est Ensemble</v>
      </c>
    </row>
    <row r="390" spans="13:13" x14ac:dyDescent="0.25">
      <c r="M390" t="str">
        <v>Estérel Côte d'Azur Agglomération</v>
      </c>
    </row>
    <row r="391" spans="13:13" x14ac:dyDescent="0.25">
      <c r="M391" t="str">
        <v>Eurométropole de Strasbourg</v>
      </c>
    </row>
    <row r="392" spans="13:13" x14ac:dyDescent="0.25">
      <c r="M392" t="str">
        <v>Grand Paris Grand Est</v>
      </c>
    </row>
    <row r="393" spans="13:13" x14ac:dyDescent="0.25">
      <c r="M393" t="str">
        <v>Grand Paris Seine Ouest</v>
      </c>
    </row>
    <row r="394" spans="13:13" x14ac:dyDescent="0.25">
      <c r="M394" t="str">
        <v>Grand Paris Sud Est Avenir</v>
      </c>
    </row>
    <row r="395" spans="13:13" x14ac:dyDescent="0.25">
      <c r="M395" t="str">
        <v>Grand-Orly Seine Bièvre</v>
      </c>
    </row>
    <row r="396" spans="13:13" x14ac:dyDescent="0.25">
      <c r="M396" t="str">
        <v>GrandSoissons Agglomération</v>
      </c>
    </row>
    <row r="397" spans="13:13" x14ac:dyDescent="0.25">
      <c r="M397" t="str">
        <v>Grenoble-Alpes-Métropole</v>
      </c>
    </row>
    <row r="398" spans="13:13" x14ac:dyDescent="0.25">
      <c r="M398" t="str">
        <v>Le Grand Ouest Toulousain agglomération</v>
      </c>
    </row>
    <row r="399" spans="13:13" x14ac:dyDescent="0.25">
      <c r="M399" t="str">
        <v>Le Havre Seine Métropole</v>
      </c>
    </row>
    <row r="400" spans="13:13" x14ac:dyDescent="0.25">
      <c r="M400" t="str">
        <v>Loire Forez Agglomération (LFA)</v>
      </c>
    </row>
    <row r="401" spans="13:13" x14ac:dyDescent="0.25">
      <c r="M401" t="str">
        <v>Métropole d'Aix-Marseille-Provence</v>
      </c>
    </row>
    <row r="402" spans="13:13" x14ac:dyDescent="0.25">
      <c r="M402" t="str">
        <v>Métropole de Lyon</v>
      </c>
    </row>
    <row r="403" spans="13:13" x14ac:dyDescent="0.25">
      <c r="M403" t="str">
        <v>Métropole du Grand Nancy</v>
      </c>
    </row>
    <row r="404" spans="13:13" x14ac:dyDescent="0.25">
      <c r="M404" t="str">
        <v>Métropole Européenne de Lille</v>
      </c>
    </row>
    <row r="405" spans="13:13" x14ac:dyDescent="0.25">
      <c r="M405" t="str">
        <v>Métropole Nice Côte d'Azur</v>
      </c>
    </row>
    <row r="406" spans="13:13" x14ac:dyDescent="0.25">
      <c r="M406" t="str">
        <v>Métropole Rouen Normandie</v>
      </c>
    </row>
    <row r="407" spans="13:13" x14ac:dyDescent="0.25">
      <c r="M407" t="str">
        <v>Métropole Toulon-Provence-Méditerranée</v>
      </c>
    </row>
    <row r="408" spans="13:13" x14ac:dyDescent="0.25">
      <c r="M408" t="str">
        <v>Metz Métropole</v>
      </c>
    </row>
    <row r="409" spans="13:13" x14ac:dyDescent="0.25">
      <c r="M409" t="str">
        <v>Montpellier Méditerranée Métropole</v>
      </c>
    </row>
    <row r="410" spans="13:13" x14ac:dyDescent="0.25">
      <c r="M410" t="str">
        <v>Nantes Métropole</v>
      </c>
    </row>
    <row r="411" spans="13:13" x14ac:dyDescent="0.25">
      <c r="M411" t="str">
        <v>Nom de l'EPCI</v>
      </c>
    </row>
    <row r="412" spans="13:13" x14ac:dyDescent="0.25">
      <c r="M412" t="str">
        <v>Orléans Métropole</v>
      </c>
    </row>
    <row r="413" spans="13:13" x14ac:dyDescent="0.25">
      <c r="M413" t="str">
        <v>Paris</v>
      </c>
    </row>
    <row r="414" spans="13:13" x14ac:dyDescent="0.25">
      <c r="M414" t="str">
        <v>Paris Est Marne et Bois</v>
      </c>
    </row>
    <row r="415" spans="13:13" x14ac:dyDescent="0.25">
      <c r="M415" t="str">
        <v>Paris Ouest La Défense</v>
      </c>
    </row>
    <row r="416" spans="13:13" x14ac:dyDescent="0.25">
      <c r="M416" t="str">
        <v>Paris Terres d'Envol</v>
      </c>
    </row>
    <row r="417" spans="13:13" x14ac:dyDescent="0.25">
      <c r="M417" t="str">
        <v>Pays d'Orange en Provence</v>
      </c>
    </row>
    <row r="418" spans="13:13" x14ac:dyDescent="0.25">
      <c r="M418" t="str">
        <v>Plaine Commune</v>
      </c>
    </row>
    <row r="419" spans="13:13" x14ac:dyDescent="0.25">
      <c r="M419" t="str">
        <v>Ploërmel Communauté</v>
      </c>
    </row>
    <row r="420" spans="13:13" x14ac:dyDescent="0.25">
      <c r="M420" t="str">
        <v>Rennes Métropole</v>
      </c>
    </row>
    <row r="421" spans="13:13" x14ac:dyDescent="0.25">
      <c r="M421" t="str">
        <v>Saint-Étienne Métropole</v>
      </c>
    </row>
    <row r="422" spans="13:13" x14ac:dyDescent="0.25">
      <c r="M422" t="str">
        <v>Terre de Provence</v>
      </c>
    </row>
    <row r="423" spans="13:13" x14ac:dyDescent="0.25">
      <c r="M423" t="str">
        <v>Terres d'Argentan Interco</v>
      </c>
    </row>
    <row r="424" spans="13:13" x14ac:dyDescent="0.25">
      <c r="M424" t="str">
        <v>Thionville Fensch Agglomération</v>
      </c>
    </row>
    <row r="425" spans="13:13" x14ac:dyDescent="0.25">
      <c r="M425" t="str">
        <v>Toulouse Métropole</v>
      </c>
    </row>
    <row r="426" spans="13:13" x14ac:dyDescent="0.25">
      <c r="M426" t="str">
        <v>Tours Métropole Val de Loire</v>
      </c>
    </row>
    <row r="427" spans="13:13" x14ac:dyDescent="0.25">
      <c r="M427" t="str">
        <v>Vallée Sud-Grand Paris</v>
      </c>
    </row>
    <row r="428" spans="13:13" x14ac:dyDescent="0.25">
      <c r="M428">
        <v>0</v>
      </c>
    </row>
  </sheetData>
  <mergeCells count="1"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Calculette du quartile 2026</vt:lpstr>
      <vt:lpstr>Quartiles_2026</vt:lpstr>
      <vt:lpstr>Listes déroulantes</vt:lpstr>
      <vt:lpstr>Liste_departements</vt:lpstr>
      <vt:lpstr>Liste_EPCI</vt:lpstr>
      <vt:lpstr>Liste_regions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Laëtitia DEKEN</dc:creator>
  <cp:lastModifiedBy>Laëtitia DEKEN</cp:lastModifiedBy>
  <dcterms:created xsi:type="dcterms:W3CDTF">2025-07-01T10:18:08Z</dcterms:created>
  <dcterms:modified xsi:type="dcterms:W3CDTF">2026-08-07T12:40:05Z</dcterms:modified>
</cp:coreProperties>
</file>